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135"/>
  </bookViews>
  <sheets>
    <sheet name="Sheet1" sheetId="1" r:id="rId1"/>
    <sheet name="Layout Detail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J59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J5" i="2"/>
  <c r="J4" i="2"/>
  <c r="J3" i="2"/>
  <c r="J2" i="2"/>
  <c r="I24" i="1"/>
  <c r="I23" i="1"/>
  <c r="I22" i="1"/>
  <c r="I21" i="1"/>
  <c r="I152" i="1" l="1"/>
  <c r="H353" i="1"/>
  <c r="I151" i="1"/>
  <c r="I150" i="1"/>
  <c r="I149" i="1"/>
  <c r="I148" i="1"/>
  <c r="I147" i="1"/>
  <c r="I146" i="1"/>
  <c r="I145" i="1"/>
  <c r="I144" i="1"/>
  <c r="I141" i="1"/>
  <c r="I17" i="1"/>
  <c r="I139" i="1"/>
  <c r="I16" i="1"/>
  <c r="I138" i="1"/>
  <c r="I137" i="1"/>
  <c r="I134" i="1"/>
  <c r="I136" i="1"/>
  <c r="I133" i="1"/>
  <c r="I135" i="1"/>
  <c r="I132" i="1"/>
  <c r="I131" i="1"/>
  <c r="I130" i="1"/>
  <c r="I129" i="1"/>
  <c r="I127" i="1"/>
  <c r="I126" i="1"/>
  <c r="I128" i="1"/>
  <c r="I125" i="1"/>
  <c r="I124" i="1"/>
  <c r="I123" i="1"/>
  <c r="I122" i="1"/>
  <c r="I121" i="1"/>
  <c r="I120" i="1"/>
  <c r="I119" i="1"/>
  <c r="I117" i="1"/>
  <c r="I116" i="1"/>
  <c r="I115" i="1"/>
  <c r="I114" i="1"/>
  <c r="I111" i="1"/>
  <c r="I112" i="1"/>
  <c r="I110" i="1"/>
  <c r="I108" i="1"/>
  <c r="I107" i="1"/>
  <c r="I109" i="1"/>
  <c r="I104" i="1"/>
  <c r="I105" i="1"/>
  <c r="I103" i="1"/>
  <c r="I102" i="1"/>
  <c r="I101" i="1"/>
  <c r="I100" i="1"/>
  <c r="I99" i="1"/>
  <c r="I97" i="1"/>
  <c r="I96" i="1"/>
  <c r="I95" i="1"/>
  <c r="I94" i="1"/>
  <c r="I93" i="1"/>
  <c r="I91" i="1"/>
  <c r="I90" i="1"/>
  <c r="I92" i="1"/>
  <c r="I89" i="1"/>
  <c r="I88" i="1"/>
  <c r="I87" i="1"/>
  <c r="I86" i="1"/>
  <c r="I84" i="1"/>
  <c r="I83" i="1"/>
  <c r="I80" i="1"/>
  <c r="I79" i="1"/>
  <c r="I78" i="1"/>
  <c r="I76" i="1"/>
  <c r="I75" i="1"/>
  <c r="I74" i="1"/>
  <c r="I73" i="1"/>
  <c r="I71" i="1"/>
  <c r="I72" i="1"/>
  <c r="I69" i="1"/>
  <c r="I67" i="1"/>
  <c r="I68" i="1"/>
  <c r="I5" i="1"/>
  <c r="I4" i="1"/>
  <c r="I60" i="1"/>
  <c r="I59" i="1"/>
  <c r="I62" i="1"/>
  <c r="I63" i="1"/>
  <c r="I64" i="1"/>
  <c r="I66" i="1"/>
  <c r="I65" i="1"/>
  <c r="I11" i="1"/>
  <c r="I8" i="1"/>
  <c r="I10" i="1"/>
  <c r="I13" i="1"/>
  <c r="I61" i="1"/>
  <c r="I14" i="1"/>
  <c r="I7" i="1"/>
  <c r="I57" i="1"/>
  <c r="I55" i="1"/>
  <c r="I54" i="1"/>
  <c r="I56" i="1"/>
  <c r="I52" i="1"/>
  <c r="I53" i="1"/>
  <c r="I49" i="1"/>
  <c r="I50" i="1"/>
  <c r="I51" i="1"/>
  <c r="I47" i="1"/>
  <c r="I48" i="1"/>
  <c r="I46" i="1"/>
  <c r="I45" i="1"/>
  <c r="I44" i="1"/>
  <c r="I43" i="1"/>
  <c r="I42" i="1"/>
  <c r="I39" i="1"/>
  <c r="I37" i="1"/>
  <c r="I36" i="1"/>
  <c r="I35" i="1"/>
  <c r="I34" i="1"/>
  <c r="I33" i="1"/>
  <c r="I31" i="1"/>
  <c r="I30" i="1"/>
  <c r="I28" i="1"/>
  <c r="I27" i="1"/>
  <c r="I252" i="1"/>
  <c r="I250" i="1"/>
  <c r="I249" i="1"/>
  <c r="I247" i="1"/>
  <c r="I242" i="1"/>
  <c r="I244" i="1"/>
  <c r="I246" i="1"/>
  <c r="I243" i="1"/>
  <c r="H352" i="1"/>
  <c r="I235" i="1"/>
  <c r="I234" i="1"/>
  <c r="I240" i="1"/>
  <c r="I237" i="1"/>
  <c r="I239" i="1"/>
  <c r="I241" i="1"/>
  <c r="I233" i="1"/>
  <c r="I231" i="1"/>
  <c r="I230" i="1"/>
  <c r="I229" i="1"/>
  <c r="I227" i="1"/>
  <c r="I228" i="1"/>
  <c r="H351" i="1"/>
  <c r="I225" i="1"/>
  <c r="I221" i="1"/>
  <c r="I226" i="1"/>
  <c r="I223" i="1"/>
  <c r="I222" i="1"/>
  <c r="I224" i="1"/>
  <c r="I220" i="1"/>
  <c r="I219" i="1"/>
  <c r="H350" i="1"/>
  <c r="I216" i="1"/>
  <c r="I212" i="1"/>
  <c r="I213" i="1"/>
  <c r="I206" i="1"/>
  <c r="I215" i="1"/>
  <c r="I211" i="1"/>
  <c r="I217" i="1"/>
  <c r="I218" i="1"/>
  <c r="I205" i="1"/>
  <c r="I209" i="1"/>
  <c r="I208" i="1"/>
  <c r="I204" i="1"/>
  <c r="I210" i="1"/>
  <c r="I207" i="1"/>
  <c r="I201" i="1"/>
  <c r="I200" i="1"/>
  <c r="I202" i="1"/>
  <c r="I198" i="1"/>
  <c r="I199" i="1"/>
  <c r="I190" i="1"/>
  <c r="I197" i="1"/>
  <c r="I189" i="1"/>
  <c r="I194" i="1"/>
  <c r="I188" i="1"/>
  <c r="I196" i="1"/>
  <c r="I191" i="1"/>
  <c r="I192" i="1"/>
  <c r="I186" i="1"/>
  <c r="I182" i="1"/>
  <c r="I179" i="1"/>
  <c r="I178" i="1"/>
  <c r="I176" i="1"/>
  <c r="I175" i="1"/>
  <c r="I174" i="1"/>
  <c r="I173" i="1"/>
  <c r="I183" i="1"/>
  <c r="I172" i="1"/>
  <c r="I171" i="1"/>
  <c r="I170" i="1"/>
  <c r="I169" i="1"/>
  <c r="I181" i="1"/>
  <c r="I185" i="1"/>
  <c r="I168" i="1"/>
  <c r="I166" i="1"/>
  <c r="I180" i="1"/>
  <c r="I167" i="1"/>
  <c r="I184" i="1"/>
  <c r="I165" i="1"/>
  <c r="I177" i="1"/>
  <c r="I164" i="1"/>
  <c r="I163" i="1"/>
  <c r="I161" i="1"/>
  <c r="I162" i="1"/>
  <c r="I159" i="1"/>
  <c r="I156" i="1"/>
  <c r="I155" i="1"/>
  <c r="I158" i="1"/>
  <c r="I157" i="1"/>
  <c r="I160" i="1"/>
  <c r="I154" i="1"/>
</calcChain>
</file>

<file path=xl/sharedStrings.xml><?xml version="1.0" encoding="utf-8"?>
<sst xmlns="http://schemas.openxmlformats.org/spreadsheetml/2006/main" count="4241" uniqueCount="1083">
  <si>
    <t>Parcel</t>
  </si>
  <si>
    <t>Shape</t>
  </si>
  <si>
    <t>Carats</t>
  </si>
  <si>
    <t>Color</t>
  </si>
  <si>
    <t>Clarity</t>
  </si>
  <si>
    <t xml:space="preserve">Other  </t>
  </si>
  <si>
    <t>List Price</t>
  </si>
  <si>
    <t>Price P/C</t>
  </si>
  <si>
    <t>Cut Grade</t>
  </si>
  <si>
    <t>Polish</t>
  </si>
  <si>
    <t>Sym</t>
  </si>
  <si>
    <t>Fluo</t>
  </si>
  <si>
    <t>Measurements</t>
  </si>
  <si>
    <t>Ratio</t>
  </si>
  <si>
    <t>Depth</t>
  </si>
  <si>
    <t>Table</t>
  </si>
  <si>
    <t>Lab</t>
  </si>
  <si>
    <t>Cert No</t>
  </si>
  <si>
    <t>Video</t>
  </si>
  <si>
    <t>YAZ099-44-12B</t>
  </si>
  <si>
    <t xml:space="preserve">RBC </t>
  </si>
  <si>
    <t xml:space="preserve">PINK    </t>
  </si>
  <si>
    <t xml:space="preserve">SI2     </t>
  </si>
  <si>
    <t xml:space="preserve">GIA     </t>
  </si>
  <si>
    <t xml:space="preserve">        </t>
  </si>
  <si>
    <t xml:space="preserve">          </t>
  </si>
  <si>
    <t xml:space="preserve">                    </t>
  </si>
  <si>
    <t xml:space="preserve"> 2.09- 2.13X 1.22</t>
  </si>
  <si>
    <t xml:space="preserve">            </t>
  </si>
  <si>
    <t xml:space="preserve">https://v360.in/viewer4.0/vision360.html?d=AZ099-44-12B&amp;surl=https://s7.v360.in/images/company/1404/                                                  </t>
  </si>
  <si>
    <t>YAZ099-44-06C</t>
  </si>
  <si>
    <t xml:space="preserve">VS2     </t>
  </si>
  <si>
    <t xml:space="preserve"> 2.13- 2.15X 1.30</t>
  </si>
  <si>
    <t xml:space="preserve">                                                                                                                                                      </t>
  </si>
  <si>
    <t xml:space="preserve">https://v360.in/movie/1404_AZ099-44-06C                                                                                                               </t>
  </si>
  <si>
    <t>YAZ099-44-07B</t>
  </si>
  <si>
    <t xml:space="preserve"> 2.40- 2.43X 1.34</t>
  </si>
  <si>
    <t xml:space="preserve">https://v360.in/viewer4.0/vision360.html?d=AZ099-44-07B&amp;surl=https://s7.v360.in/images/company/1404/                                                  </t>
  </si>
  <si>
    <t>YAZ099-44-07C</t>
  </si>
  <si>
    <t xml:space="preserve">VS1     </t>
  </si>
  <si>
    <t xml:space="preserve"> 2.11- 2.13X 1.46</t>
  </si>
  <si>
    <t xml:space="preserve">https://v360.in/viewer4.0/vision360.html?d=AZ099-44-07C&amp;surl=https://s7.v360.in/images/company/1404/                                                  </t>
  </si>
  <si>
    <t>YAZ099-44-11B</t>
  </si>
  <si>
    <t xml:space="preserve"> 2.13- 2.19X 1.24</t>
  </si>
  <si>
    <t xml:space="preserve">https://v360.in/viewer4.0/vision360.html?d=AZ099-44-11B&amp;surl=https://s7.v360.in/images/company/1404/                                                  </t>
  </si>
  <si>
    <t>YAZ099-44-05C</t>
  </si>
  <si>
    <t xml:space="preserve">VVS2    </t>
  </si>
  <si>
    <t xml:space="preserve"> 2.17- 2.20X 1.45</t>
  </si>
  <si>
    <t xml:space="preserve">https://v360.in/movie/1404_AZ099-44-05C                                                                                                               </t>
  </si>
  <si>
    <t>YAZ099-44-03B</t>
  </si>
  <si>
    <t xml:space="preserve"> 2.43- 2.47X 1.36</t>
  </si>
  <si>
    <t xml:space="preserve">https://v360.in/viewer4.0/vision360.html?d=AZ099-44-03B&amp;surl=https://s7.v360.in/images/company/1404/                                                  </t>
  </si>
  <si>
    <t>YAZ099-44-04A</t>
  </si>
  <si>
    <t xml:space="preserve">SI3     </t>
  </si>
  <si>
    <t xml:space="preserve"> 2.36- 2.42X 1.36</t>
  </si>
  <si>
    <t xml:space="preserve">https://v360.in/viewer4.0/vision360.html?d=AZ099-44-04A&amp;surl=https://s7.v360.in/images/company/1404/                                                  </t>
  </si>
  <si>
    <t>YAZ099-44-04C</t>
  </si>
  <si>
    <t xml:space="preserve"> 2.26- 2.28X 1.44</t>
  </si>
  <si>
    <t xml:space="preserve">https://v360.in/viewer4.0/vision360.html?d=AZ099-44-04C&amp;surl=https://s7.v360.in/images/company/1404/                                                  </t>
  </si>
  <si>
    <t>YAZ099-44-06B</t>
  </si>
  <si>
    <t xml:space="preserve">SI1     </t>
  </si>
  <si>
    <t xml:space="preserve"> 2.46- 2.50X 1.44</t>
  </si>
  <si>
    <t xml:space="preserve">https://v360.in/viewer4.0/vision360.html?d=AZ099-44-06B&amp;surl=https://s7.v360.in/images/company/1404/                                                  </t>
  </si>
  <si>
    <t>YAZ099-44-08B</t>
  </si>
  <si>
    <t xml:space="preserve"> 2.31- 2.37X 1.45</t>
  </si>
  <si>
    <t xml:space="preserve">https://v360.in/viewer4.0/vision360.html?d=AZ099-44-08B&amp;surl=https://s7.v360.in/images/company/1404/                                                  </t>
  </si>
  <si>
    <t>YAZ099-44-09B</t>
  </si>
  <si>
    <t xml:space="preserve"> 2.28- 2.33X 1.42</t>
  </si>
  <si>
    <t xml:space="preserve">https://v360.in/viewer4.0/vision360.html?d=AZ099-44-09B&amp;surl=https://s7.v360.in/images/company/1404/                                                  </t>
  </si>
  <si>
    <t>YAZ099-44-11A</t>
  </si>
  <si>
    <t xml:space="preserve"> 2.22- 2.25X 1.56</t>
  </si>
  <si>
    <t xml:space="preserve">https://v360.in/viewer4.0/vision360.html?d=AZ099-44-11A&amp;surl=https://s7.v360.in/images/company/1404/                                                  </t>
  </si>
  <si>
    <t>YAZ099-44-01A</t>
  </si>
  <si>
    <t xml:space="preserve">I1      </t>
  </si>
  <si>
    <t xml:space="preserve"> 2.65- 2.70X 1.51</t>
  </si>
  <si>
    <t xml:space="preserve">https://v360.in/viewer4.0/vision360.html?d=AZ099-44-01A&amp;surl=https://s7.v360.in/images/company/1404/                                                  </t>
  </si>
  <si>
    <t>YAZ099-44-01B</t>
  </si>
  <si>
    <t xml:space="preserve"> 2.46- 2.49X 1.63</t>
  </si>
  <si>
    <t xml:space="preserve">https://v360.in/viewer4.0/vision360.html?d=AZ099-44-01B&amp;surl=https://s7.v360.in/images/company/1404/                                                  </t>
  </si>
  <si>
    <t>YAZ099-44-01C</t>
  </si>
  <si>
    <t xml:space="preserve"> 2.43- 2.47X 1.52</t>
  </si>
  <si>
    <t xml:space="preserve">https://v360.in/viewer4.0/vision360.html?d=AZ099-44-01C&amp;surl=https://s7.v360.in/images/company/1404/                                                  </t>
  </si>
  <si>
    <t>YAZ099-44-02C</t>
  </si>
  <si>
    <t xml:space="preserve"> 2.47- 2.53X 1.55</t>
  </si>
  <si>
    <t xml:space="preserve">https://v360.in/viewer4.0/vision360.html?d=AZ099-44-02C&amp;surl=https://s7.v360.in/images/company/1404/                                                  </t>
  </si>
  <si>
    <t>YAZ099-44-03C</t>
  </si>
  <si>
    <t xml:space="preserve"> 2.45- 2.49X 1.60</t>
  </si>
  <si>
    <t xml:space="preserve">https://v360.in/viewer4.0/vision360.html?d=AZ099-44-03C&amp;surl=https://s7.v360.in/images/company/1404/                                                  </t>
  </si>
  <si>
    <t>YAZ099-44-06A</t>
  </si>
  <si>
    <t xml:space="preserve"> 2.43- 2.47X 1.54</t>
  </si>
  <si>
    <t xml:space="preserve">https://v360.in/viewer4.0/vision360.html?d=AZ099-44-06A&amp;surl=https://s7.v360.in/images/company/1404/                                                  </t>
  </si>
  <si>
    <t>YAZ099-44-09A</t>
  </si>
  <si>
    <t xml:space="preserve"> 2.35- 2.42X 1.49</t>
  </si>
  <si>
    <t xml:space="preserve">https://v360.in/viewer4.0/vision360.html?d=AZ099-44-09A&amp;surl=https://s7.v360.in/images/company/1404/                                                  </t>
  </si>
  <si>
    <t>YAZ099-44-14B</t>
  </si>
  <si>
    <t xml:space="preserve"> 2.38- 2.45X 1.56</t>
  </si>
  <si>
    <t xml:space="preserve">https://v360.in/movie/1404_AZ099-44-14B                                                                                                               </t>
  </si>
  <si>
    <t>YAZ099-44-02A</t>
  </si>
  <si>
    <t xml:space="preserve"> 2.50- 2.55X 1.66</t>
  </si>
  <si>
    <t xml:space="preserve">https://v360.in/viewer4.0/vision360.html?d=AZ099-44-02A&amp;surl=https://s7.v360.in/images/company/1404/                                                  </t>
  </si>
  <si>
    <t>YAZ099-44-04B</t>
  </si>
  <si>
    <t xml:space="preserve"> 2.57- 2.68X 1.57</t>
  </si>
  <si>
    <t xml:space="preserve">https://v360.in/viewer4.0/vision360.html?d=AZ099-44-04B&amp;surl=https://s7.v360.in/images/company/1404/                                                  </t>
  </si>
  <si>
    <t>YAZ099-44-05A</t>
  </si>
  <si>
    <t xml:space="preserve"> 2.64- 2.68X 1.58</t>
  </si>
  <si>
    <t xml:space="preserve">https://v360.in/viewer4.0/vision360.html?d=AZ099-44-05A&amp;surl=https://s7.v360.in/images/company/1404/                                                  </t>
  </si>
  <si>
    <t>YAZ099-44-05B</t>
  </si>
  <si>
    <t xml:space="preserve"> 2.61- 2.65X 1.56</t>
  </si>
  <si>
    <t xml:space="preserve">https://v360.in/viewer4.0/vision360.html?d=AZ099-44-05B&amp;surl=https://s7.v360.in/images/company/1404/                                                  </t>
  </si>
  <si>
    <t>YAZ099-44-08A</t>
  </si>
  <si>
    <t xml:space="preserve"> 2.48- 2.55X 1.70</t>
  </si>
  <si>
    <t xml:space="preserve">https://v360.in/viewer4.0/vision360.html?d=AZ099-44-08A&amp;surl=https://s7.v360.in/images/company/1404/                                                  </t>
  </si>
  <si>
    <t>YAZ099-44-10B</t>
  </si>
  <si>
    <t xml:space="preserve"> 2.47- 2.51X 1.68</t>
  </si>
  <si>
    <t xml:space="preserve">https://v360.in/viewer4.0/vision360.html?d=AZ099-44-10B&amp;surl=https://s7.v360.in/images/company/1404/                                                  </t>
  </si>
  <si>
    <t>YAZ099-44-03A</t>
  </si>
  <si>
    <t xml:space="preserve"> 2.54- 2.61X 1.91</t>
  </si>
  <si>
    <t xml:space="preserve">https://v360.in/viewer4.0/vision360.html?d=AZ099-44-03A&amp;surl=https://s7.v360.in/images/company/1404/                                                  </t>
  </si>
  <si>
    <t>YAZ099-44-13B</t>
  </si>
  <si>
    <t xml:space="preserve"> 2.63- 2.65X 1.81</t>
  </si>
  <si>
    <t xml:space="preserve">https://v360.in/viewer4.0/vision360.html?d=AZ099-44-13B&amp;surl=https://s7.v360.in/images/company/1404/                                                  </t>
  </si>
  <si>
    <t>YAZ099-44-07A</t>
  </si>
  <si>
    <t xml:space="preserve"> 2.53- 2.59X 1.84</t>
  </si>
  <si>
    <t xml:space="preserve">https://v360.in/movie/1404_AZ099-44-07A                                                                                                               </t>
  </si>
  <si>
    <t>YAZ099-44-02B</t>
  </si>
  <si>
    <t xml:space="preserve"> 2.63- 2.69X 1.84</t>
  </si>
  <si>
    <t xml:space="preserve">https://api1.v360.in/viewer/1404_AZ099-44-02B                                                                                                         </t>
  </si>
  <si>
    <t>YAZ099-44-10A</t>
  </si>
  <si>
    <t xml:space="preserve"> 2.50- 2.62X 1.96</t>
  </si>
  <si>
    <t xml:space="preserve">https://v360.in/viewer4.0/vision360.html?d=AZ099-44-10A&amp;surl=https://s7.v360.in/images/company/1404/                                                  </t>
  </si>
  <si>
    <t xml:space="preserve">YAZ099-44A   </t>
  </si>
  <si>
    <t xml:space="preserve">VS      </t>
  </si>
  <si>
    <t xml:space="preserve"> 2.92- 2.96X 1.80</t>
  </si>
  <si>
    <t xml:space="preserve">https://api1.v360.in/viewer/1404_AZ099-44A                                                                                                            </t>
  </si>
  <si>
    <t xml:space="preserve">YAZ099-98-02 </t>
  </si>
  <si>
    <t xml:space="preserve"> 3.22- 3.28X 1.64</t>
  </si>
  <si>
    <t xml:space="preserve">https://v360.in/V360Images.aspx?cid=Ajami&amp;d=AZ099-98-06                                                                                               </t>
  </si>
  <si>
    <t xml:space="preserve">AZ099-46     </t>
  </si>
  <si>
    <t xml:space="preserve"> 3.10- 3.19X 1.98</t>
  </si>
  <si>
    <t xml:space="preserve">YAZ099-98-01 </t>
  </si>
  <si>
    <t xml:space="preserve"> 2.96- 3.05X 1.95</t>
  </si>
  <si>
    <t xml:space="preserve">https://v360.in/viewer4.0/vision360.html?d=AZ099-98-01&amp;surl=https://s7.v360.in/images/company/1404/                                                   </t>
  </si>
  <si>
    <t xml:space="preserve">YAZ099-98-09 </t>
  </si>
  <si>
    <t xml:space="preserve"> 2.91- 3.05X 2.16</t>
  </si>
  <si>
    <t xml:space="preserve">https://v360.in/viewer4.0/vision360.html?d=AZ099-98-09&amp;surl=https://s7.v360.in/images/company/1404/                                                   </t>
  </si>
  <si>
    <t xml:space="preserve">YAZ099-98-04 </t>
  </si>
  <si>
    <t xml:space="preserve"> 3.04- 3.17X 2.08</t>
  </si>
  <si>
    <t xml:space="preserve">https://v360.in/viewer4.0/vision360.html?d=AZ099-98-04&amp;surl=https://s7.v360.in/images/company/1404/                                                   </t>
  </si>
  <si>
    <t xml:space="preserve">YAZ099-98-05 </t>
  </si>
  <si>
    <t xml:space="preserve"> 3.17- 3.21X 2.17</t>
  </si>
  <si>
    <t xml:space="preserve">https://v360.in/viewer4.0/vision360.html?d=AZ099-98-05&amp;surl=https://s7.v360.in/images/company/1404/                                                   </t>
  </si>
  <si>
    <t xml:space="preserve">YAZ099-98-08 </t>
  </si>
  <si>
    <t xml:space="preserve"> 3.14- 3.19X 2.06</t>
  </si>
  <si>
    <t xml:space="preserve">https://v360.in/viewer4.0/vision360.html?d=AZ099-98-08&amp;surl=https://s7.v360.in/images/company/1404/                                                   </t>
  </si>
  <si>
    <t xml:space="preserve">YAZ099-98-06 </t>
  </si>
  <si>
    <t xml:space="preserve">I3      </t>
  </si>
  <si>
    <t xml:space="preserve">VG        </t>
  </si>
  <si>
    <t xml:space="preserve">Fair      </t>
  </si>
  <si>
    <t xml:space="preserve">FAINT               </t>
  </si>
  <si>
    <t xml:space="preserve"> 3.31- 3.39X 2.35</t>
  </si>
  <si>
    <t xml:space="preserve">https://v360.in/viewer4.0/vision360.html?d=AZ099-98-06&amp;surl=https://s7.v360.in/images/company/1404/                                                   </t>
  </si>
  <si>
    <t xml:space="preserve">YAZ099-98-07 </t>
  </si>
  <si>
    <t xml:space="preserve">G         </t>
  </si>
  <si>
    <t xml:space="preserve"> 3.21- 3.31X 2.36</t>
  </si>
  <si>
    <t xml:space="preserve">https://v360.in/viewer4.0/vision360.html?d=AZ099-98-07&amp;surl=https://s7.v360.in/images/company/1404/                                                   </t>
  </si>
  <si>
    <t xml:space="preserve">YAZ099-98-03 </t>
  </si>
  <si>
    <t xml:space="preserve"> 3.30- 3.36X 2.40</t>
  </si>
  <si>
    <t xml:space="preserve">https://v360.in/movie/1404_AZ099-98-03                                                                                                                </t>
  </si>
  <si>
    <t xml:space="preserve">AZ099-42     </t>
  </si>
  <si>
    <t xml:space="preserve">I2      </t>
  </si>
  <si>
    <t xml:space="preserve">F         </t>
  </si>
  <si>
    <t xml:space="preserve">MED                 </t>
  </si>
  <si>
    <t xml:space="preserve"> 4.00- 3.89X 2.45</t>
  </si>
  <si>
    <t xml:space="preserve">https://d24ppbhzdyfrur.cloudfront.net/uploads/diamond/s3_video/17637213/AZ099-42.html	                                                                </t>
  </si>
  <si>
    <t xml:space="preserve">AZ099-43     </t>
  </si>
  <si>
    <t xml:space="preserve"> 4.09- 4.04X 2.63</t>
  </si>
  <si>
    <t xml:space="preserve">https://d24ppbhzdyfrur.cloudfront.net/uploads/diamond/s3_video/20708261/AZ099-43.html	                                                                </t>
  </si>
  <si>
    <t xml:space="preserve">AZ013-05     </t>
  </si>
  <si>
    <t xml:space="preserve">E       </t>
  </si>
  <si>
    <t xml:space="preserve">EX        </t>
  </si>
  <si>
    <t xml:space="preserve"> 4.38- 4.40X 2.63</t>
  </si>
  <si>
    <t xml:space="preserve">AZ011-77     </t>
  </si>
  <si>
    <t xml:space="preserve"> 4.77- 4.79X 2.93</t>
  </si>
  <si>
    <t xml:space="preserve">AZ012-47     </t>
  </si>
  <si>
    <t xml:space="preserve"> 4.75- 4.78X 2.93</t>
  </si>
  <si>
    <t xml:space="preserve">AZ012-76     </t>
  </si>
  <si>
    <t xml:space="preserve"> 4.60- 4.63X 2.94</t>
  </si>
  <si>
    <t xml:space="preserve">FNT                 </t>
  </si>
  <si>
    <t xml:space="preserve">AZ014-13     </t>
  </si>
  <si>
    <t xml:space="preserve"> 4.59- 4.62X 2.96</t>
  </si>
  <si>
    <t xml:space="preserve">AZ015-14     </t>
  </si>
  <si>
    <t xml:space="preserve">NONE                </t>
  </si>
  <si>
    <t xml:space="preserve"> 4.67- 4.69X 2.92</t>
  </si>
  <si>
    <t xml:space="preserve">AZ021-44     </t>
  </si>
  <si>
    <t xml:space="preserve">F       </t>
  </si>
  <si>
    <t xml:space="preserve"> 4.60- 4.66X 2.96</t>
  </si>
  <si>
    <t xml:space="preserve">AZMK-111-03  </t>
  </si>
  <si>
    <t xml:space="preserve">IGI     </t>
  </si>
  <si>
    <t xml:space="preserve"> 4.87- 4.92X 3.00</t>
  </si>
  <si>
    <t xml:space="preserve">AZ034-20     </t>
  </si>
  <si>
    <t xml:space="preserve"> 4.61- 4.66X 3.00</t>
  </si>
  <si>
    <t xml:space="preserve">AZ040-79     </t>
  </si>
  <si>
    <t xml:space="preserve">H       </t>
  </si>
  <si>
    <t xml:space="preserve">VVS1    </t>
  </si>
  <si>
    <t xml:space="preserve"> 4.83- 4.85X 3.12</t>
  </si>
  <si>
    <t xml:space="preserve">AZ099-17     </t>
  </si>
  <si>
    <t xml:space="preserve"> 4.94- 4.97X 3.16</t>
  </si>
  <si>
    <t xml:space="preserve">D       </t>
  </si>
  <si>
    <t xml:space="preserve"> 0.00- 0.00X 0.00</t>
  </si>
  <si>
    <t xml:space="preserve">AZ014-12     </t>
  </si>
  <si>
    <t xml:space="preserve"> 5.04- 5.09X 3.14</t>
  </si>
  <si>
    <t xml:space="preserve">AZ014-14     </t>
  </si>
  <si>
    <t xml:space="preserve"> 5.01- 5.06X 3.18</t>
  </si>
  <si>
    <t xml:space="preserve">https://v360.in/viewer4.0/vision360.html?d=AZ014-14&amp;surl=https://s7.v360.in/images/company/1404/                                                      </t>
  </si>
  <si>
    <t xml:space="preserve">AZ015-12     </t>
  </si>
  <si>
    <t xml:space="preserve"> 5.14- 5.17X 3.01</t>
  </si>
  <si>
    <t xml:space="preserve">AZ023-83     </t>
  </si>
  <si>
    <t xml:space="preserve"> 5.55- 5.59X 2.92</t>
  </si>
  <si>
    <t xml:space="preserve">AZ031-55     </t>
  </si>
  <si>
    <t xml:space="preserve">G       </t>
  </si>
  <si>
    <t xml:space="preserve"> 4.99- 5.03X 3.20</t>
  </si>
  <si>
    <t xml:space="preserve">https://v360.in/viewer4.0/vision360.html?d=AZ031-55&amp;surl=https://s7.v360.in/images/company/1404/                                                      </t>
  </si>
  <si>
    <t xml:space="preserve">AZ031-89     </t>
  </si>
  <si>
    <t xml:space="preserve"> 5.24- 5.28X 3.10</t>
  </si>
  <si>
    <t xml:space="preserve">AZ035-41     </t>
  </si>
  <si>
    <t xml:space="preserve"> 5.05- 5.14X 3.15</t>
  </si>
  <si>
    <t xml:space="preserve">AZ044-22     </t>
  </si>
  <si>
    <t xml:space="preserve"> 5.04- 5.07X 3.17</t>
  </si>
  <si>
    <t xml:space="preserve">AZ044-23     </t>
  </si>
  <si>
    <t xml:space="preserve"> 5.43- 5.44X 3.25</t>
  </si>
  <si>
    <t xml:space="preserve">https://v360.in/viewer4.0/vision360.html?d=AZ044-23&amp;surl=https://s7.v360.in/images/company/1404/                                                      </t>
  </si>
  <si>
    <t xml:space="preserve">AZ055-31     </t>
  </si>
  <si>
    <t xml:space="preserve"> 5.16- 5.18X 3.27</t>
  </si>
  <si>
    <t xml:space="preserve">AZ055-33     </t>
  </si>
  <si>
    <t xml:space="preserve">I       </t>
  </si>
  <si>
    <t xml:space="preserve"> 5.06- 5.09X 3.16</t>
  </si>
  <si>
    <t xml:space="preserve">AZ055-34     </t>
  </si>
  <si>
    <t xml:space="preserve"> 5.19- 5.21X 3.08</t>
  </si>
  <si>
    <t xml:space="preserve">AZ055-71     </t>
  </si>
  <si>
    <t xml:space="preserve"> 4.96- 4.99X 3.18</t>
  </si>
  <si>
    <t xml:space="preserve">AZ055-57     </t>
  </si>
  <si>
    <t xml:space="preserve"> 5.02- 5.08X 3.17</t>
  </si>
  <si>
    <t xml:space="preserve">AZ055-43     </t>
  </si>
  <si>
    <t xml:space="preserve"> 5.01- 5.13X 3.50</t>
  </si>
  <si>
    <t xml:space="preserve">AZ065-47     </t>
  </si>
  <si>
    <t xml:space="preserve">J       </t>
  </si>
  <si>
    <t xml:space="preserve"> 5.05- 5.09X 3.16</t>
  </si>
  <si>
    <t xml:space="preserve">AZ065-53     </t>
  </si>
  <si>
    <t xml:space="preserve"> 5.03- 5.07X 3.18</t>
  </si>
  <si>
    <t xml:space="preserve">AZ065-55     </t>
  </si>
  <si>
    <t xml:space="preserve"> 4.95- 4.99X 3.17</t>
  </si>
  <si>
    <t xml:space="preserve">AZ065-54     </t>
  </si>
  <si>
    <t xml:space="preserve"> 4.99- 5.01X 3.21</t>
  </si>
  <si>
    <t xml:space="preserve">AZ065-51     </t>
  </si>
  <si>
    <t xml:space="preserve"> 5.07- 5.11X 3.20</t>
  </si>
  <si>
    <t xml:space="preserve">AZ065-52     </t>
  </si>
  <si>
    <t xml:space="preserve"> 5.08- 5.10X 3.18</t>
  </si>
  <si>
    <t xml:space="preserve">AZ082-11     </t>
  </si>
  <si>
    <t xml:space="preserve">L       </t>
  </si>
  <si>
    <t xml:space="preserve">AZMK-88-06   </t>
  </si>
  <si>
    <t xml:space="preserve">M       </t>
  </si>
  <si>
    <t xml:space="preserve"> 5.34- 5.37X 3.29</t>
  </si>
  <si>
    <t xml:space="preserve">AZMK-112-01  </t>
  </si>
  <si>
    <t xml:space="preserve">N       </t>
  </si>
  <si>
    <t xml:space="preserve"> 5.14- 5.16X 3.39</t>
  </si>
  <si>
    <t xml:space="preserve">NON                 </t>
  </si>
  <si>
    <t xml:space="preserve">AZ002-88     </t>
  </si>
  <si>
    <t xml:space="preserve"> 5.53- 5.55X 3.58</t>
  </si>
  <si>
    <t xml:space="preserve">AZ004-89     </t>
  </si>
  <si>
    <t xml:space="preserve"> 5.33- 5.39X 3.77</t>
  </si>
  <si>
    <t xml:space="preserve">AZMK-88-08   </t>
  </si>
  <si>
    <t xml:space="preserve"> 5.90- 5.94X 3.57</t>
  </si>
  <si>
    <t xml:space="preserve">https://v360.in/viewer4.0/vision360.html?d=AZMK88-08&amp;surl=https://s7.v360.in/images/company/1404/                                                     </t>
  </si>
  <si>
    <t xml:space="preserve">IGL     </t>
  </si>
  <si>
    <t xml:space="preserve">AZ023-43     </t>
  </si>
  <si>
    <t xml:space="preserve"> 5.79- 5.81X 3.39</t>
  </si>
  <si>
    <t xml:space="preserve">https://v360.in/viewer4.0/vision360.html?d=AZ023-43&amp;surl=https://s7.v360.in/images/company/1404/                                                      </t>
  </si>
  <si>
    <t xml:space="preserve">AZMK-112-05  </t>
  </si>
  <si>
    <t xml:space="preserve"> 5.61- 5.68X 3.56</t>
  </si>
  <si>
    <t xml:space="preserve">AZ045-86     </t>
  </si>
  <si>
    <t xml:space="preserve"> 5.51- 5.55X 3.60</t>
  </si>
  <si>
    <t xml:space="preserve">AZMK-100-09  </t>
  </si>
  <si>
    <t xml:space="preserve">AJAMI   </t>
  </si>
  <si>
    <t xml:space="preserve">AZMK-88-10   </t>
  </si>
  <si>
    <t xml:space="preserve"> 5.57- 5.60X 3.59</t>
  </si>
  <si>
    <t xml:space="preserve">AZMK-111-02  </t>
  </si>
  <si>
    <t xml:space="preserve"> 5.79- 5.81X 3.54</t>
  </si>
  <si>
    <t xml:space="preserve">AZMK-99-03   </t>
  </si>
  <si>
    <t xml:space="preserve">O-P     </t>
  </si>
  <si>
    <t xml:space="preserve"> 5.59- 5.62X 3.63</t>
  </si>
  <si>
    <t xml:space="preserve">AZ005-52     </t>
  </si>
  <si>
    <t xml:space="preserve"> 5.93- 5.96X 3.70</t>
  </si>
  <si>
    <t xml:space="preserve">https://v360.in/viewer4.0/vision360.html?d=AZ005-52&amp;surl=https://s7.v360.in/images/company/1404/                                                      </t>
  </si>
  <si>
    <t xml:space="preserve">AZMK-100-05  </t>
  </si>
  <si>
    <t xml:space="preserve"> 5.96- 5.97X 3.67</t>
  </si>
  <si>
    <t xml:space="preserve">AZDB-77      </t>
  </si>
  <si>
    <t xml:space="preserve">CAPE    </t>
  </si>
  <si>
    <t xml:space="preserve">AZMK-88-12   </t>
  </si>
  <si>
    <t xml:space="preserve">AZMK-111-09  </t>
  </si>
  <si>
    <t xml:space="preserve">AZMK-88-03   </t>
  </si>
  <si>
    <t xml:space="preserve">P         </t>
  </si>
  <si>
    <t xml:space="preserve">STRONG              </t>
  </si>
  <si>
    <t xml:space="preserve"> 6.07- 6.18X 4.02</t>
  </si>
  <si>
    <t xml:space="preserve">AZ100-52     </t>
  </si>
  <si>
    <t xml:space="preserve">IF      </t>
  </si>
  <si>
    <t xml:space="preserve"> 6.50- 6.51X 3.60</t>
  </si>
  <si>
    <t xml:space="preserve">https://v360.in/viewer4.0/vision360.html?d=AZ100-52&amp;surl=https://s7.v360.in/images/company/1404/                                                      </t>
  </si>
  <si>
    <t xml:space="preserve">AZ102-60     </t>
  </si>
  <si>
    <t xml:space="preserve"> 6.42- 6.30X 4.03</t>
  </si>
  <si>
    <t xml:space="preserve">https://d24ppbhzdyfrur.cloudfront.net/uploads/diamond/s3_video/20708270/AZ102-60.html	                                                                </t>
  </si>
  <si>
    <t xml:space="preserve">AZ104-87     </t>
  </si>
  <si>
    <t xml:space="preserve"> 6.19- 6.22X 3.88</t>
  </si>
  <si>
    <t xml:space="preserve">https://v360.in/viewer4.0/vision360.html?d=AZ104-87&amp;surl=https://s7.v360.in/images/company/1404/                                                      </t>
  </si>
  <si>
    <t xml:space="preserve">AZYA-52      </t>
  </si>
  <si>
    <t xml:space="preserve"> 6.28- 6.35X 3.98</t>
  </si>
  <si>
    <t xml:space="preserve">D88801980IL </t>
  </si>
  <si>
    <t xml:space="preserve">https://d24ppbhzdyfrur.cloudfront.net/uploads/diamond/s3_video/20708323/AZYA-52.html	                                                                 </t>
  </si>
  <si>
    <t xml:space="preserve">AZ104-44     </t>
  </si>
  <si>
    <t xml:space="preserve"> 6.27- 6.37X 4.07</t>
  </si>
  <si>
    <t xml:space="preserve">https://v360.in/movie/1404_AZ104-044                                                                                                                  </t>
  </si>
  <si>
    <t xml:space="preserve">AZ115-82     </t>
  </si>
  <si>
    <t xml:space="preserve"> 6.32- 6.34X 4.01</t>
  </si>
  <si>
    <t xml:space="preserve">https://v360.in/movie/1404_AZ115-82                                                                                                                   </t>
  </si>
  <si>
    <t xml:space="preserve">AZMK-111-10  </t>
  </si>
  <si>
    <t xml:space="preserve">AZ124-74     </t>
  </si>
  <si>
    <t xml:space="preserve"> 6.51- 6.64X 3.98</t>
  </si>
  <si>
    <t xml:space="preserve">https://v360.in/viewer4.0/vision360.html?d=AZ124-74&amp;surl=https://s7.v360.in/images/company/1404/                                                      </t>
  </si>
  <si>
    <t xml:space="preserve">AZ135-44     </t>
  </si>
  <si>
    <t xml:space="preserve"> 6.19- 6.22X 4.11</t>
  </si>
  <si>
    <t xml:space="preserve">https://v360.in/viewer4.0/vision360.html?d=AZ135-44&amp;surl=https://s7.v360.in/images/company/1404/                                                      </t>
  </si>
  <si>
    <t xml:space="preserve">AZ145-78     </t>
  </si>
  <si>
    <t xml:space="preserve">AZMK-112-03  </t>
  </si>
  <si>
    <t xml:space="preserve"> 6.13- 6.19X 3.99</t>
  </si>
  <si>
    <t xml:space="preserve">AZ155-55     </t>
  </si>
  <si>
    <t xml:space="preserve"> 6.44- 6.56X 3.85</t>
  </si>
  <si>
    <t xml:space="preserve">https://v360.in/viewer4.0/vision360.html?d=AZ155-55&amp;surl=https://s7.v360.in/images/company/1404/                                                      </t>
  </si>
  <si>
    <t xml:space="preserve">AZMK-100-02  </t>
  </si>
  <si>
    <t xml:space="preserve">FAIR      </t>
  </si>
  <si>
    <t xml:space="preserve"> 6.29- 6.39X 3.88</t>
  </si>
  <si>
    <t xml:space="preserve">AZ154-86     </t>
  </si>
  <si>
    <t xml:space="preserve"> 6.50- 6.59X 4.00</t>
  </si>
  <si>
    <t xml:space="preserve">https://v360.in/viewer4.0/vision360.html?d=AZ154-86&amp;surl=https://s7.v360.in/images/company/1404/                                                      </t>
  </si>
  <si>
    <t xml:space="preserve">K       </t>
  </si>
  <si>
    <t xml:space="preserve">AZ199-86     </t>
  </si>
  <si>
    <t xml:space="preserve">LBROWN  </t>
  </si>
  <si>
    <t xml:space="preserve">AZ180-10     </t>
  </si>
  <si>
    <t xml:space="preserve"> 6.32- 6.35X 3.99</t>
  </si>
  <si>
    <t xml:space="preserve">https://v360.in/viewer4.0/vision360.html?d=AZ2180-10&amp;surl=https://s7.v360.in/images/company/1404/                                                     </t>
  </si>
  <si>
    <t xml:space="preserve">AZ199-53     </t>
  </si>
  <si>
    <t xml:space="preserve"> 6.33- 6.38X 3.95</t>
  </si>
  <si>
    <t xml:space="preserve">https://v360.in/viewer4.0/vision360.html?d=AZ199-53&amp;surl=https://s7.v360.in/images/company/1404/                                                      </t>
  </si>
  <si>
    <t xml:space="preserve">AZDB-76      </t>
  </si>
  <si>
    <t xml:space="preserve">VLPB    </t>
  </si>
  <si>
    <t xml:space="preserve">AZDB-49      </t>
  </si>
  <si>
    <t xml:space="preserve">YELLOW  </t>
  </si>
  <si>
    <t xml:space="preserve">https://v360.in/viewer4.0/vision360.html?d=AZDB-49&amp;surl=https://s7.v360.in/images/company/1404/                                                       </t>
  </si>
  <si>
    <t xml:space="preserve">AZ192-3      </t>
  </si>
  <si>
    <t xml:space="preserve"> 6.65- 6.69X 4.09</t>
  </si>
  <si>
    <t xml:space="preserve">https://vimeo.com/341777023                                                                                                                           </t>
  </si>
  <si>
    <t xml:space="preserve">AZAS-135     </t>
  </si>
  <si>
    <t xml:space="preserve"> 6.71- 6.74X 4.27</t>
  </si>
  <si>
    <t xml:space="preserve">https://v360.in/viewer4.0/vision360.html?d=AZAS-135&amp;surl=https://s7.v360.in/images/company/1404/                                                      </t>
  </si>
  <si>
    <t xml:space="preserve">AZ133-45     </t>
  </si>
  <si>
    <t xml:space="preserve"> 6.78- 6.81X 4.23</t>
  </si>
  <si>
    <t xml:space="preserve">https://v360.in/viewer4.0/vision360.html?d=AZ133-45&amp;surl=https://s7.v360.in/images/company/1404/                                                      </t>
  </si>
  <si>
    <t xml:space="preserve">AZ137-10     </t>
  </si>
  <si>
    <t xml:space="preserve"> 7.07- 7.09X 4.22</t>
  </si>
  <si>
    <t xml:space="preserve">https://v360.in/viewer4.0/vision360.html?d=AZ137-10&amp;surl=https://s7.v360.in/images/company/1404/                                                      </t>
  </si>
  <si>
    <t xml:space="preserve">AZ152-90     </t>
  </si>
  <si>
    <t xml:space="preserve">GREEN   </t>
  </si>
  <si>
    <t xml:space="preserve"> 6.82- 6.86X 4.21</t>
  </si>
  <si>
    <t xml:space="preserve">https://v360.in/viewer4.0/vision360.html?d=AZ152-90&amp;surl=https://s7.v360.in/images/company/1404/                                                      </t>
  </si>
  <si>
    <t xml:space="preserve">AZ152-89     </t>
  </si>
  <si>
    <t xml:space="preserve"> 7.08- 7.09X 4.44</t>
  </si>
  <si>
    <t xml:space="preserve">https://v360.in/viewer4.0/vision360.html?d=AZ152-89&amp;surl=https://s7.v360.in/images/company/1404/                                                      </t>
  </si>
  <si>
    <t xml:space="preserve">AZ143-86     </t>
  </si>
  <si>
    <t xml:space="preserve"> 6.74- 6.79X 4.28</t>
  </si>
  <si>
    <t xml:space="preserve">https://v360.in/viewer4.0/vision360.html?d=AZ143-86&amp;surl=https://s7.v360.in/images/company/1404/                                                      </t>
  </si>
  <si>
    <t xml:space="preserve">AZAS-136     </t>
  </si>
  <si>
    <t xml:space="preserve"> 6.82- 6.86X 4.30</t>
  </si>
  <si>
    <t xml:space="preserve">https://v360.in/viewer4.0/vision360.html?d=AZAS-136&amp;surl=https://s7.v360.in/images/company/1404/                                                      </t>
  </si>
  <si>
    <t xml:space="preserve">AZ145-88     </t>
  </si>
  <si>
    <t xml:space="preserve"> 7.11- 7.16X 4.48</t>
  </si>
  <si>
    <t xml:space="preserve">https://v360.in/viewer4.0/vision360.html?d=AZ145-88&amp;surl=https://s7.v360.in/images/company/1404/                                                      </t>
  </si>
  <si>
    <t xml:space="preserve">AZMK-100-01  </t>
  </si>
  <si>
    <t xml:space="preserve"> 6.63- 6.69X 4.28</t>
  </si>
  <si>
    <t xml:space="preserve">AZMK-112-06  </t>
  </si>
  <si>
    <t xml:space="preserve"> 6.82- 6.85X 4.35</t>
  </si>
  <si>
    <t xml:space="preserve">AZ191-1      </t>
  </si>
  <si>
    <t xml:space="preserve"> 6.74- 6.77X 4.22</t>
  </si>
  <si>
    <t xml:space="preserve">https://vimeo.com/341777058                                                                                                                           </t>
  </si>
  <si>
    <t xml:space="preserve">AZ123-88     </t>
  </si>
  <si>
    <t xml:space="preserve">STG                 </t>
  </si>
  <si>
    <t xml:space="preserve"> 7.29- 7.22X 4.56</t>
  </si>
  <si>
    <t xml:space="preserve">https://v360.in/viewer4.0/vision360.html?d=AZ123-88&amp;surl=https://s7.v360.in/images/company/1404/                                                      </t>
  </si>
  <si>
    <t xml:space="preserve">AZYA-129     </t>
  </si>
  <si>
    <t xml:space="preserve"> 7.20- 7.30X 4.60</t>
  </si>
  <si>
    <t xml:space="preserve">https://v360.in/viewer4.0/vision360.html?d=AZYA-129&amp;surl=https://s7.v360.in/images/company/1404/                                                      </t>
  </si>
  <si>
    <t xml:space="preserve">AZ135-1      </t>
  </si>
  <si>
    <t xml:space="preserve"> 7.08- 7.14X 4.57</t>
  </si>
  <si>
    <t xml:space="preserve">https://v360.in/viewer4.0/vision360.html?d=AZ135-1&amp;surl=https://s7.v360.in/images/company/1404/                                                       </t>
  </si>
  <si>
    <t xml:space="preserve">AZYA-130     </t>
  </si>
  <si>
    <t xml:space="preserve"> 7.30- 7.37X 4.53</t>
  </si>
  <si>
    <t xml:space="preserve">https://v360.in/viewer4.0/vision360.html?d=AZYA-130&amp;surl=https://s7.v360.in/images/company/1404/                                                      </t>
  </si>
  <si>
    <t xml:space="preserve">AZMK-77-16   </t>
  </si>
  <si>
    <t xml:space="preserve">AZMK-99-02   </t>
  </si>
  <si>
    <t xml:space="preserve"> 7.69- 7.77X 4.61</t>
  </si>
  <si>
    <t xml:space="preserve">AZ299-43     </t>
  </si>
  <si>
    <t xml:space="preserve"> 8.90- 8.95X 5.51</t>
  </si>
  <si>
    <t xml:space="preserve">SH-281       </t>
  </si>
  <si>
    <t xml:space="preserve"> 8.29- 8.47X 4.82</t>
  </si>
  <si>
    <t xml:space="preserve">https://v360.in/viewer4.0/vision360.html?d=SH281&amp;surl=https://s7.v360.in/images/company/1404/                                                         </t>
  </si>
  <si>
    <t xml:space="preserve">YMK-15       </t>
  </si>
  <si>
    <t xml:space="preserve"> 8.79- 8.87X 5.43</t>
  </si>
  <si>
    <t xml:space="preserve">https://v360.in/viewer4.0/vision360.html?d=YMK15&amp;surl=https://s7.v360.in/images/company/1404/                                                         </t>
  </si>
  <si>
    <t xml:space="preserve">AZ227-10     </t>
  </si>
  <si>
    <t xml:space="preserve"> 8.60- 8.60X 5.30</t>
  </si>
  <si>
    <t xml:space="preserve">AZ243-53     </t>
  </si>
  <si>
    <t xml:space="preserve"> 8.20- 8.26X 5.19</t>
  </si>
  <si>
    <t xml:space="preserve">https://v360.in/viewer4.0/vision360.html?d=AZ243-53&amp;surl=https://s7.v360.in/images/company/1404/                                                      </t>
  </si>
  <si>
    <t xml:space="preserve">AZYA-136     </t>
  </si>
  <si>
    <t xml:space="preserve">HRD     </t>
  </si>
  <si>
    <t xml:space="preserve">Exc       </t>
  </si>
  <si>
    <t xml:space="preserve"> 8.40- 8.48X 5.43</t>
  </si>
  <si>
    <t xml:space="preserve">https://media.hdfiles.in:8520/hd.aspx?StoneId=FE411DDB-1A43-4008-9942-822E9E3E7ABB                                                                    </t>
  </si>
  <si>
    <t xml:space="preserve">AZ255-41     </t>
  </si>
  <si>
    <t xml:space="preserve"> 8.16- 8.22X 4.77</t>
  </si>
  <si>
    <t xml:space="preserve">https://v360.in/viewer4.0/vision360.html?d=AZ255-41&amp;surl=https://s7.v360.in/images/company/1404/                                                      </t>
  </si>
  <si>
    <t xml:space="preserve">AZ299-32     </t>
  </si>
  <si>
    <t xml:space="preserve">O to P  </t>
  </si>
  <si>
    <t xml:space="preserve"> 8.13- 8.16X 4.93</t>
  </si>
  <si>
    <t xml:space="preserve">https://v360.in/viewer4.0/vision360.html?d=AZ299-32&amp;surl=https://s7.v360.in/images/company/1404/                                                      </t>
  </si>
  <si>
    <t xml:space="preserve">AZMK-88-07   </t>
  </si>
  <si>
    <t xml:space="preserve"> 8.72- 8.83X 5.06</t>
  </si>
  <si>
    <t xml:space="preserve">AZ292-01A    </t>
  </si>
  <si>
    <t xml:space="preserve"> 8.17- 8.23X 4.96</t>
  </si>
  <si>
    <t xml:space="preserve">AZ299-32A    </t>
  </si>
  <si>
    <t xml:space="preserve">S to T  </t>
  </si>
  <si>
    <t xml:space="preserve"> 8.04- 8.09X 5.09</t>
  </si>
  <si>
    <t xml:space="preserve">AZ334-11     </t>
  </si>
  <si>
    <t xml:space="preserve"> 9.23- 9.37X 5.71</t>
  </si>
  <si>
    <t xml:space="preserve">https://v360.in/viewer4.0/vision360.html?d=AZ334-11&amp;surl=https://s7.v360.in/images/company/1404/                                                      </t>
  </si>
  <si>
    <t xml:space="preserve">YMH-53       </t>
  </si>
  <si>
    <t>10.01- 9.98X 5.98</t>
  </si>
  <si>
    <t xml:space="preserve">https://v360.in/viewer4.0/vision360.html?d=YMH-53&amp;surl=https://s7.v360.in/images/company/1404/                                                        </t>
  </si>
  <si>
    <t xml:space="preserve">AZ354-11     </t>
  </si>
  <si>
    <t xml:space="preserve"> 9.73- 9.80X 5.29</t>
  </si>
  <si>
    <t xml:space="preserve">https://v360.in/viewer4.0/vision360.html?d=AZ354-11&amp;surl=https://s7.v360.in/images/company/1404/                                                      </t>
  </si>
  <si>
    <t xml:space="preserve">AZ373-11     </t>
  </si>
  <si>
    <t xml:space="preserve">SLIGHT              </t>
  </si>
  <si>
    <t xml:space="preserve"> 9.08- 9.17X 5.80</t>
  </si>
  <si>
    <t xml:space="preserve">https://v360.in/viewer4.0/vision360.html?d=AZ373-11&amp;surl=https://s7.v360.in/images/company/1404/                                                      </t>
  </si>
  <si>
    <t xml:space="preserve">AZ399-02     </t>
  </si>
  <si>
    <t xml:space="preserve"> 9.64- 9.73X 5.86</t>
  </si>
  <si>
    <t xml:space="preserve">https://v360.in/viewer4.0/vision360.html?d=AZ399-02&amp;surl=https://s7.v360.in/images/company/1404/                                                      </t>
  </si>
  <si>
    <t xml:space="preserve">YAZ433-5     </t>
  </si>
  <si>
    <t>10.42-10.45X 6.38</t>
  </si>
  <si>
    <t xml:space="preserve">https://v360.in/viewer4.0/vision360.html?d=AZ433-5&amp;surl=https://s7.v360.in/images/company/1404/                                                       </t>
  </si>
  <si>
    <t xml:space="preserve">AZ544-56     </t>
  </si>
  <si>
    <t xml:space="preserve">EXC       </t>
  </si>
  <si>
    <t>10.64-10.72X 6.85</t>
  </si>
  <si>
    <t xml:space="preserve">https://v360.in/viewer4.0/vision360.html?d=AZ544-56NEW&amp;surl=https://s7.v360.in/images/company/1404/                                                   </t>
  </si>
  <si>
    <t xml:space="preserve">YAZ544-56    </t>
  </si>
  <si>
    <t>10.63-10.72X 6.83</t>
  </si>
  <si>
    <t xml:space="preserve">AZ574-01     </t>
  </si>
  <si>
    <t>11.68-11.69X 6.85</t>
  </si>
  <si>
    <t xml:space="preserve">https://v360.in/viewer4.0/vision360.html?d=AZ574-01&amp;surl=https://s7.v360.in/images/company/1404/                                                      </t>
  </si>
  <si>
    <t xml:space="preserve">AZ571-56     </t>
  </si>
  <si>
    <t xml:space="preserve">O TO P  </t>
  </si>
  <si>
    <t>11.39-11.45X 6.45</t>
  </si>
  <si>
    <t xml:space="preserve">https://v360.in/viewer4.0/vision360.html?d=AZ571-56&amp;surl=https://s7.v360.in/images/company/1404/                                                      </t>
  </si>
  <si>
    <t xml:space="preserve">AZ875-01     </t>
  </si>
  <si>
    <t>12.73-12.78X 7.92</t>
  </si>
  <si>
    <t xml:space="preserve">https://v360.in/viewer4.0/vision360.html?d=AZ875-01&amp;surl=https://s7.v360.in/images/company/1404/                                                      </t>
  </si>
  <si>
    <t xml:space="preserve">AZ999-11     </t>
  </si>
  <si>
    <t>12.78-13.00X 8.06</t>
  </si>
  <si>
    <t xml:space="preserve">	2215850693 </t>
  </si>
  <si>
    <t xml:space="preserve">https://v360.in/viewer4.0/vision360.html?d=AZ299-11&amp;surl=https://s7.v360.in/images/company/1404/                                                      </t>
  </si>
  <si>
    <t xml:space="preserve">AZAS-152     </t>
  </si>
  <si>
    <t xml:space="preserve">ASH </t>
  </si>
  <si>
    <t xml:space="preserve"> 5.10- 4.85X 3.28</t>
  </si>
  <si>
    <t xml:space="preserve">https://v360.in/viewer4.0/vision360.html?d=AZAS-152&amp;surl=https://s7.v360.in/images/company/1404/                                                      </t>
  </si>
  <si>
    <t xml:space="preserve">AZ382-44     </t>
  </si>
  <si>
    <t xml:space="preserve"> 8.11- 8.01X 5.54</t>
  </si>
  <si>
    <t xml:space="preserve">https://v360.in/viewer4.0/vision360.html?d=AZ382-44&amp;surl=https://s7.v360.in/images/company/1404/                                                      </t>
  </si>
  <si>
    <t xml:space="preserve">AZ033-05     </t>
  </si>
  <si>
    <t xml:space="preserve">BG  </t>
  </si>
  <si>
    <t xml:space="preserve"> 5.59- 3.48X 2.84</t>
  </si>
  <si>
    <t xml:space="preserve">AZ041-3      </t>
  </si>
  <si>
    <t xml:space="preserve"> 7.55- 3.42X 2.78</t>
  </si>
  <si>
    <t xml:space="preserve">https://d24ppbhzdyfrur.cloudfront.net/uploads/diamond/s3_video/17637201/AZ041-3.html                                                                  </t>
  </si>
  <si>
    <t xml:space="preserve">AZMK-88-01   </t>
  </si>
  <si>
    <t>CUSH</t>
  </si>
  <si>
    <t xml:space="preserve">ZZ099-10     </t>
  </si>
  <si>
    <t xml:space="preserve"> 5.65- 5.37X 3.38</t>
  </si>
  <si>
    <t xml:space="preserve">https://v360.in/viewer4.0/vision360.html?d=AZ099-10&amp;surl=https://s7.v360.in/images/company/1404/                                                      </t>
  </si>
  <si>
    <t xml:space="preserve">AZ099-14     </t>
  </si>
  <si>
    <t xml:space="preserve"> 5.42- 5.41X 3.47</t>
  </si>
  <si>
    <t xml:space="preserve">https://v360.in/viewer4.0/vision360.html?d=AZ099-14&amp;surl=https://s7.v360.in/images/company/1404/                                                      </t>
  </si>
  <si>
    <t xml:space="preserve">AZ199-27     </t>
  </si>
  <si>
    <t xml:space="preserve"> 5.41- 5.40X 3.67</t>
  </si>
  <si>
    <t xml:space="preserve">https://v360.in/viewer4.0/vision360.html?d=AZ199-27&amp;surl=https://s7.v360.in/images/company/1404/                                                      </t>
  </si>
  <si>
    <t xml:space="preserve">AZ199-74     </t>
  </si>
  <si>
    <t xml:space="preserve"> 5.97- 5.44X 3.41</t>
  </si>
  <si>
    <t xml:space="preserve">https://v360.in/viewer4.0/vision360.html?d=AZ199-74&amp;surl=https://s7.v360.in/images/company/1404/                                                      </t>
  </si>
  <si>
    <t xml:space="preserve">AZ199-11     </t>
  </si>
  <si>
    <t xml:space="preserve"> 5.63- 5.37X 3.64</t>
  </si>
  <si>
    <t xml:space="preserve">https://v360.in/viewer4.0/vision360.html?d=1.03cushvividyellow&amp;surl=https://s7.v360.in/images/company/1404/                                           </t>
  </si>
  <si>
    <t xml:space="preserve">AZ199-10     </t>
  </si>
  <si>
    <t xml:space="preserve"> 5.67- 5.32X 3.52</t>
  </si>
  <si>
    <t xml:space="preserve">https://v360.in/viewer4.0/vision360.html?d=AZ19910&amp;surl=https://s7.v360.in/images/company/1404/                                                       </t>
  </si>
  <si>
    <t xml:space="preserve">AZ111-86     </t>
  </si>
  <si>
    <t xml:space="preserve"> 6.51- 5.34X 4.24</t>
  </si>
  <si>
    <t xml:space="preserve">https://v360.in/viewer4.0/vision360.html?d=AZ111-86&amp;surl=https://s7.v360.in/images/company/1404/                                                      </t>
  </si>
  <si>
    <t xml:space="preserve">YYL-11       </t>
  </si>
  <si>
    <t xml:space="preserve"> 6.43- 5.81X 4.03</t>
  </si>
  <si>
    <t xml:space="preserve">https://v360.in/viewer4.0/vision360.html?d=YYL-11&amp;surl=https://s7.v360.in/images/company/1404/                                                        </t>
  </si>
  <si>
    <t xml:space="preserve">AZYA-132     </t>
  </si>
  <si>
    <t xml:space="preserve"> 7.37- 5.47X 4.09</t>
  </si>
  <si>
    <t xml:space="preserve">https://media.hdfiles.in:8520/hd.aspx?StoneId=A15EFD38-A723-4D85-A2B0-7FDFFC21CD73                                                                    </t>
  </si>
  <si>
    <t xml:space="preserve">AZ141-45     </t>
  </si>
  <si>
    <t xml:space="preserve"> 7.84- 6.10X 3.60</t>
  </si>
  <si>
    <t xml:space="preserve">https://v360.in/viewer4.0/vision360.html?d=AZ141-45&amp;surl=https://s7.v360.in/images/company/1404/                                                      </t>
  </si>
  <si>
    <t xml:space="preserve">AZ263-53     </t>
  </si>
  <si>
    <t xml:space="preserve"> 7.98- 7.17X 4.82</t>
  </si>
  <si>
    <t xml:space="preserve">https://v360.in/viewer4.0/vision360.html?d=AZ263-53&amp;surl=https://s7.v360.in/images/company/1404/                                                      </t>
  </si>
  <si>
    <t xml:space="preserve">AZ264-88     </t>
  </si>
  <si>
    <t xml:space="preserve"> 8.39- 6.67X 4.28</t>
  </si>
  <si>
    <t xml:space="preserve">https://v360.in/viewer4.0/vision360.html?d=AZ264-88&amp;surl=https://s7.v360.in/images/company/1404/                                                      </t>
  </si>
  <si>
    <t xml:space="preserve">AZ299-66     </t>
  </si>
  <si>
    <t xml:space="preserve"> 6.82- 6.78X 4.60</t>
  </si>
  <si>
    <t xml:space="preserve">https://d24ppbhzdyfrur.cloudfront.net/uploads/diamond/s3_video/20708306/AZ299-66.html	                                                                </t>
  </si>
  <si>
    <t xml:space="preserve">AZ299-85     </t>
  </si>
  <si>
    <t xml:space="preserve"> 6.78- 6.66X 4.48</t>
  </si>
  <si>
    <t xml:space="preserve">https://d24ppbhzdyfrur.cloudfront.net/uploads/diamond/s3_video/20708307/AZ299-85.html	                                                                </t>
  </si>
  <si>
    <t xml:space="preserve">AZ299-54     </t>
  </si>
  <si>
    <t xml:space="preserve"> 7.73- 7.71X 5.12</t>
  </si>
  <si>
    <t xml:space="preserve">https://v360.in/viewer4.0/vision360.html?d=AZ299-54&amp;surl=https://s7.v360.in/images/company/1404/                                                      </t>
  </si>
  <si>
    <t xml:space="preserve">AZ293-4      </t>
  </si>
  <si>
    <t xml:space="preserve"> 8.64- 9.69X 4.81</t>
  </si>
  <si>
    <t xml:space="preserve">DB7007365IL </t>
  </si>
  <si>
    <t xml:space="preserve">https://d24ppbhzdyfrur.cloudfront.net/uploads/diamond/s3_video/20708303/AZ293-4.html	                                                                 </t>
  </si>
  <si>
    <t xml:space="preserve">AZ399-12     </t>
  </si>
  <si>
    <t xml:space="preserve"> 8.12- 7.54X 5.30</t>
  </si>
  <si>
    <t xml:space="preserve">https://d24ppbhzdyfrur.cloudfront.net/uploads/diamond/s3_video/20708310/AZ399-12.html	                                                                </t>
  </si>
  <si>
    <t xml:space="preserve">AZ799-45     </t>
  </si>
  <si>
    <t>11.10-10.85X 6.76</t>
  </si>
  <si>
    <t xml:space="preserve">https://v360.in/viewer4.0/vision360.html?d=AZ799-45&amp;surl=https://s7.v360.in/images/company/1404/                                                      </t>
  </si>
  <si>
    <t xml:space="preserve">EM  </t>
  </si>
  <si>
    <t xml:space="preserve">AZ013-08     </t>
  </si>
  <si>
    <t xml:space="preserve"> 5.96- 4.16X 2.85</t>
  </si>
  <si>
    <t xml:space="preserve">https://assets.3dvirtualdiamond.com/diamondview.aspx?d=1642a2/45/video&amp;surl=https://virtualdiamonds.s3.us-east-2.amazonaws.com/                       </t>
  </si>
  <si>
    <t xml:space="preserve">AZ020-08     </t>
  </si>
  <si>
    <t xml:space="preserve"> 5.89- 4.25X 2.87</t>
  </si>
  <si>
    <t xml:space="preserve">https://assets.3dvirtualdiamond.com/diamondview.aspx?d=3020a1/242/video&amp;surl=https://virtualdiamonds.s3.us-east-2.amazonaws.com/                      </t>
  </si>
  <si>
    <t xml:space="preserve">AZ030-08     </t>
  </si>
  <si>
    <t xml:space="preserve"> 5.80- 4.16X 2.89</t>
  </si>
  <si>
    <t xml:space="preserve">https://assets.3dvirtualdiamond.com/diamondview.aspx?d=2872a1/48/video&amp;surl=https://virtualdiamonds.s3.us-east-2.amazonaws.com/                       </t>
  </si>
  <si>
    <t xml:space="preserve">AZ030-01     </t>
  </si>
  <si>
    <t xml:space="preserve"> 5.70- 4.22X 2.91</t>
  </si>
  <si>
    <t xml:space="preserve">https://assets.3dvirtualdiamond.com/diamondview.aspx?d=3437a2/54/video&amp;surl=https://virtualdiamonds.s3.us-east-2.amazonaws.com/                       </t>
  </si>
  <si>
    <t xml:space="preserve">AZ022-55     </t>
  </si>
  <si>
    <t xml:space="preserve"> 6.07- 4.40X 3.07</t>
  </si>
  <si>
    <t xml:space="preserve">https://assets.3dvirtualdiamond.com/diamondview.aspx?d=3042a1/152/video&amp;surl=https://virtualdiamonds.s3.us-east-2.amazonaws.com/                      </t>
  </si>
  <si>
    <t xml:space="preserve">AZ024-75     </t>
  </si>
  <si>
    <t xml:space="preserve"> 6.60- 4.73X 3.29</t>
  </si>
  <si>
    <t xml:space="preserve">https://v360.in/viewer4.0/vision360.html?d=AZ024-75&amp;surl=https://s7.v360.in/images/company/1404/                                                      </t>
  </si>
  <si>
    <t xml:space="preserve">AZ034-86     </t>
  </si>
  <si>
    <t xml:space="preserve"> 6.35- 4.62X 3.41</t>
  </si>
  <si>
    <t xml:space="preserve">https://v360.in/viewer4.0/vision360.html?d=AZ034-86&amp;surl=https://s7.v360.in/images/company/1404/                                                      </t>
  </si>
  <si>
    <t xml:space="preserve">AZ104-03     </t>
  </si>
  <si>
    <t xml:space="preserve"> 7.15- 4.97X 2.97</t>
  </si>
  <si>
    <t xml:space="preserve">https://v360.in/viewer4.0/vision360.html?d=AZ104-03&amp;surl=https://s7.v360.in/images/company/1404/                                                      </t>
  </si>
  <si>
    <t xml:space="preserve">AZMK-77-02   </t>
  </si>
  <si>
    <t xml:space="preserve"> 8.45- 4.44X 2.77</t>
  </si>
  <si>
    <t xml:space="preserve">https://v360.in/viewer4.0/vision360.html?d=AZMK77-02&amp;surl=https://s7.v360.in/images/company/1404/                                                     </t>
  </si>
  <si>
    <t xml:space="preserve">AZ134-85     </t>
  </si>
  <si>
    <t xml:space="preserve"> 6.60- 4.76X 3.11</t>
  </si>
  <si>
    <t xml:space="preserve">https://v360.in/viewer4.0/vision360.html?d=AZ134-85&amp;surl=https://s7.v360.in/images/company/1404/                                                      </t>
  </si>
  <si>
    <t xml:space="preserve">AZ121-86     </t>
  </si>
  <si>
    <t xml:space="preserve"> 7.66- 5.04X 3.25</t>
  </si>
  <si>
    <t xml:space="preserve">https://v360.in/viewer4.0/vision360.html?d=AZ121-86&amp;surl=https://s7.v360.in/images/company/1404/                                                      </t>
  </si>
  <si>
    <t xml:space="preserve">AZ123-79     </t>
  </si>
  <si>
    <t xml:space="preserve"> 7.07- 5.30X 3.43</t>
  </si>
  <si>
    <t xml:space="preserve">https://v360.in/viewer4.0/vision360.html?d=AZ123-79&amp;surl=https://s7.v360.in/images/company/1404/                                                      </t>
  </si>
  <si>
    <t xml:space="preserve">AZ201-14     </t>
  </si>
  <si>
    <t xml:space="preserve"> 9.91- 6.29X 4.04</t>
  </si>
  <si>
    <t xml:space="preserve">https://api1.v360.in/viewer/1404_AZ201-14                                                                                                             </t>
  </si>
  <si>
    <t xml:space="preserve">AZ232-44     </t>
  </si>
  <si>
    <t xml:space="preserve"> 8.60- 5.96X 3.94</t>
  </si>
  <si>
    <t xml:space="preserve">https://v360.in/viewer4.0/vision360.html?d=AZ232-44&amp;surl=https://s7.v360.in/images/company/1404/                                                      </t>
  </si>
  <si>
    <t xml:space="preserve">AZ270-11     </t>
  </si>
  <si>
    <t xml:space="preserve"> 8.70- 6.12X 4.15</t>
  </si>
  <si>
    <t xml:space="preserve">https://v360.in/viewer4.0/vision360.html?d=AZ270-11&amp;surl=https://s7.v360.in/images/company/1404/                                                      </t>
  </si>
  <si>
    <t xml:space="preserve">AZ383-45     </t>
  </si>
  <si>
    <t xml:space="preserve"> 9.77- 6.76X 4.44</t>
  </si>
  <si>
    <t xml:space="preserve">https://v360.in/viewer4.0/vision360.html?d=AZ383-45&amp;surl=https://s7.v360.in/images/company/1404/                                                      </t>
  </si>
  <si>
    <t xml:space="preserve">AZ100-30     </t>
  </si>
  <si>
    <t xml:space="preserve">HS  </t>
  </si>
  <si>
    <t xml:space="preserve"> 6.31- 7.31X 3.93</t>
  </si>
  <si>
    <t xml:space="preserve">https://v360.in/viewer4.0/vision360.html?d=AZ110-44-PAIR&amp;surl=https://s7.v360.in/images/company/1404/                                                 </t>
  </si>
  <si>
    <t xml:space="preserve">AZ103-56     </t>
  </si>
  <si>
    <t xml:space="preserve"> 5.92- 7.08X 3.99</t>
  </si>
  <si>
    <t xml:space="preserve">https://v360.in/viewer4.0/vision360.html?d=AZ103-56-AZ103-41&amp;surl=https://s7.v360.in/images/company/1404/                                             </t>
  </si>
  <si>
    <t xml:space="preserve">AZ103-76     </t>
  </si>
  <si>
    <t xml:space="preserve"> 5.87- 6.91X 4.11</t>
  </si>
  <si>
    <t xml:space="preserve">https://v360.in/viewer4.0/vision360.html?d=AZ103-76&amp;surl=https://s7.v360.in/images/company/1404/                                                      </t>
  </si>
  <si>
    <t xml:space="preserve">AZ103-41     </t>
  </si>
  <si>
    <t xml:space="preserve"> 5.91- 6.91X 4.19</t>
  </si>
  <si>
    <t xml:space="preserve">AZ110-45     </t>
  </si>
  <si>
    <t xml:space="preserve"> 6.29- 7.60X 3.88</t>
  </si>
  <si>
    <t xml:space="preserve">AZ110-44     </t>
  </si>
  <si>
    <t xml:space="preserve"> 6.34- 7.47X 4.18</t>
  </si>
  <si>
    <t xml:space="preserve">Y110-44      </t>
  </si>
  <si>
    <t xml:space="preserve">AZ113-44     </t>
  </si>
  <si>
    <t xml:space="preserve"> 6.06- 6.82X 4.16</t>
  </si>
  <si>
    <t xml:space="preserve">https://v360.in/viewer4.0/vision360.html?d=AZ113-44&amp;surl=https://s7.v360.in/images/company/1404/                                                      </t>
  </si>
  <si>
    <t xml:space="preserve">YSL-04-00    </t>
  </si>
  <si>
    <t xml:space="preserve">EGL     </t>
  </si>
  <si>
    <t xml:space="preserve"> 7.47- 7.31X 3.56</t>
  </si>
  <si>
    <t xml:space="preserve">https://v360.in/viewer4.0/vision360.html?d=USL04-00&amp;surl=https://s7.v360.in/images/company/1404/                                                      </t>
  </si>
  <si>
    <t xml:space="preserve">AZ120-85     </t>
  </si>
  <si>
    <t xml:space="preserve"> 5.99- 7.03X 4.09</t>
  </si>
  <si>
    <t xml:space="preserve">https://v360.in/viewer4.0/vision360.html?d=AZ120-85&amp;surl=https://s7.v360.in/images/company/1404/                                                      </t>
  </si>
  <si>
    <t xml:space="preserve">AZ123-83     </t>
  </si>
  <si>
    <t xml:space="preserve"> 5.92- 6.90X 4.03</t>
  </si>
  <si>
    <t xml:space="preserve">https://v360.in/viewer4.0/vision360.html?d=AZ123-83&amp;surl=https://s7.v360.in/images/company/1404/                                                      </t>
  </si>
  <si>
    <t xml:space="preserve">AZDB-04      </t>
  </si>
  <si>
    <t xml:space="preserve"> 6.75- 5.71X 4.25</t>
  </si>
  <si>
    <t xml:space="preserve">https://v360.in/viewer4.0/vision360.html?d=AZDB04&amp;surl=https://s7.v360.in/images/company/1404/                                                        </t>
  </si>
  <si>
    <t xml:space="preserve">AZ130-19     </t>
  </si>
  <si>
    <t xml:space="preserve"> 5.90- 6.97X 4.08</t>
  </si>
  <si>
    <t xml:space="preserve">https://v360.in/viewer4.0/vision360.html?d=AZ130-19&amp;surl=https://s7.v360.in/images/company/1404/                                                      </t>
  </si>
  <si>
    <t xml:space="preserve">AZ144-10     </t>
  </si>
  <si>
    <t xml:space="preserve"> 5.94- 7.38X 3.57</t>
  </si>
  <si>
    <t xml:space="preserve">https://v360.in/viewer4.0/vision360.html?d=AZ144-10&amp;surl=https://s7.v360.in/images/company/1404/                                                      </t>
  </si>
  <si>
    <t xml:space="preserve">AZ132-41     </t>
  </si>
  <si>
    <t xml:space="preserve"> 6.45- 7.77X 4.70</t>
  </si>
  <si>
    <t xml:space="preserve">https://v360.in/viewer4.0/vision360.html?d=AZ143-89-AZ132-41&amp;surl=https://s7.v360.in/images/company/1404/                                             </t>
  </si>
  <si>
    <t xml:space="preserve">AZ143-89     </t>
  </si>
  <si>
    <t xml:space="preserve"> 6.43- 7.73X 4.67</t>
  </si>
  <si>
    <t xml:space="preserve">AZ200-57     </t>
  </si>
  <si>
    <t xml:space="preserve"> 9.27- 9.18X 4.54</t>
  </si>
  <si>
    <t xml:space="preserve">https://v360.in/viewer4.0/vision360.html?d=AZ200-57&amp;surl=https://s7.v360.in/images/company/1404/                                                      </t>
  </si>
  <si>
    <t xml:space="preserve">AZ202-48     </t>
  </si>
  <si>
    <t xml:space="preserve"> 7.82- 9.12X 5.26</t>
  </si>
  <si>
    <t xml:space="preserve">https://media.hdfiles.in:8520/hd.aspx?StoneId=558AE568-1B42-4CE6-A86B-139953A1147E                                                                    </t>
  </si>
  <si>
    <t xml:space="preserve">AZ299-29     </t>
  </si>
  <si>
    <t xml:space="preserve"> 7.73- 8.73X 4.58</t>
  </si>
  <si>
    <t xml:space="preserve">https://v360.in/viewer4.0/vision360.html?d=AZ299-29&amp;surl=https://s7.v360.in/images/company/1404/                                                      </t>
  </si>
  <si>
    <t xml:space="preserve">AZ510-11     </t>
  </si>
  <si>
    <t>11.89-12.11X 5.70</t>
  </si>
  <si>
    <t xml:space="preserve">https://v360.in/viewer4.0/vision360.html?d=AZ510-11&amp;surl=https://s6.v360.in/images/company/1404/                                                      </t>
  </si>
  <si>
    <t xml:space="preserve">AZ099-45     </t>
  </si>
  <si>
    <t xml:space="preserve">MQ  </t>
  </si>
  <si>
    <t xml:space="preserve"> 5.98- 3.15X 1.92</t>
  </si>
  <si>
    <t xml:space="preserve">F-18         </t>
  </si>
  <si>
    <t xml:space="preserve">WHITE   </t>
  </si>
  <si>
    <t xml:space="preserve">SI      </t>
  </si>
  <si>
    <t xml:space="preserve">F-18B        </t>
  </si>
  <si>
    <t xml:space="preserve"> 6.85- 4.29X 2.98</t>
  </si>
  <si>
    <t xml:space="preserve">https://v360.in/viewer4.0/vision360.html?d=F-18B&amp;surl=https://s7.v360.in/images/company/1404/                                                         </t>
  </si>
  <si>
    <t xml:space="preserve">AZMK-88-17   </t>
  </si>
  <si>
    <t xml:space="preserve">AZMK-11-06   </t>
  </si>
  <si>
    <t xml:space="preserve"> 9.21- 5.09X 3.49</t>
  </si>
  <si>
    <t xml:space="preserve">https://v360.in/viewer4.0/vision360.html?d=AZMK11-06&amp;surl=https://s7.v360.in/images/company/1404/                                                     </t>
  </si>
  <si>
    <t xml:space="preserve">AZ150-76     </t>
  </si>
  <si>
    <t>10.72- 5.17X 3.22</t>
  </si>
  <si>
    <t xml:space="preserve">https://v360.in/viewer4.0/vision360.html?d=AZ150-76&amp;surl=https://s7.v360.in/images/company/1404/                                                      </t>
  </si>
  <si>
    <t xml:space="preserve">AZ185-11     </t>
  </si>
  <si>
    <t>10.20- 5.53X 3.15</t>
  </si>
  <si>
    <t xml:space="preserve">https://v360.in/viewer4.0/vision360.html?d=AZ185-11&amp;surl=https://s7.v360.in/images/company/1404/                                                      </t>
  </si>
  <si>
    <t xml:space="preserve">AZ150-54     </t>
  </si>
  <si>
    <t>11.87- 6.25X 3.46</t>
  </si>
  <si>
    <t xml:space="preserve">https://v360.in/viewer4.0/vision360.html?d=AZ150-54&amp;surl=https://s7.v360.in/images/company/1404/                                                      </t>
  </si>
  <si>
    <t xml:space="preserve">AZMK-77-18   </t>
  </si>
  <si>
    <t xml:space="preserve">U TO V  </t>
  </si>
  <si>
    <t>10.61- 5.61X 3.61</t>
  </si>
  <si>
    <t xml:space="preserve">AZ200-56     </t>
  </si>
  <si>
    <t>13.10- 6.33X 3.85</t>
  </si>
  <si>
    <t xml:space="preserve">https://v360.in/viewer4.0/vision360.html?d=AZ200-56&amp;surl=https://s7.v360.in/images/company/1404/                                                      </t>
  </si>
  <si>
    <t xml:space="preserve">AZ334-15     </t>
  </si>
  <si>
    <t>12.93- 7.60X 5.07</t>
  </si>
  <si>
    <t xml:space="preserve">https://v360.in/viewer4.0/vision360.html?d=AZ334-15&amp;surl=https://s7.v360.in/images/company/1404/                                                      </t>
  </si>
  <si>
    <t xml:space="preserve">AZMK-66-12   </t>
  </si>
  <si>
    <t xml:space="preserve">OM  </t>
  </si>
  <si>
    <t xml:space="preserve"> 4.90- 5.03X 3.66</t>
  </si>
  <si>
    <t xml:space="preserve">AZMK-66-21   </t>
  </si>
  <si>
    <t xml:space="preserve">Poor      </t>
  </si>
  <si>
    <t xml:space="preserve"> 4.62- 4.87X 3.47</t>
  </si>
  <si>
    <t xml:space="preserve">AZ365-01     </t>
  </si>
  <si>
    <t>10.05-10.21X 5.43</t>
  </si>
  <si>
    <t xml:space="preserve">https://api1.v360.in/viewer/1404_AZ365-01                                                                                                             </t>
  </si>
  <si>
    <t xml:space="preserve">AZ074-01     </t>
  </si>
  <si>
    <t xml:space="preserve">OV  </t>
  </si>
  <si>
    <t xml:space="preserve"> 5.70- 3.89X 2.06</t>
  </si>
  <si>
    <t xml:space="preserve">AZ054-96     </t>
  </si>
  <si>
    <t xml:space="preserve"> 6.95- 4.37X 2.57</t>
  </si>
  <si>
    <t xml:space="preserve">AZ099-75     </t>
  </si>
  <si>
    <t xml:space="preserve"> 6.25- 4.52X 2.91</t>
  </si>
  <si>
    <t xml:space="preserve">https://v360.in/viewer4.0/vision360.html?d=AZ099-75&amp;surl=https://s6.v360.in/images/company/1404/                                                      </t>
  </si>
  <si>
    <t xml:space="preserve">AZMK-55-15   </t>
  </si>
  <si>
    <t xml:space="preserve"> 6.19- 4.83X 3.30</t>
  </si>
  <si>
    <t xml:space="preserve">AZ099-21     </t>
  </si>
  <si>
    <t xml:space="preserve"> 7.11- 4.69X 2.83</t>
  </si>
  <si>
    <t xml:space="preserve">https://v360.in/movie/1404_AZ099-21                                                                                                                   </t>
  </si>
  <si>
    <t xml:space="preserve">AZMK-99-01   </t>
  </si>
  <si>
    <t xml:space="preserve"> 7.42- 5.57X 3.27</t>
  </si>
  <si>
    <t xml:space="preserve">https://v360.in/viewer4.0/vision360.html?d=AZMK99-01&amp;surl=https://s7.v360.in/images/company/1404/                                                     </t>
  </si>
  <si>
    <t xml:space="preserve">AZDB-06      </t>
  </si>
  <si>
    <t xml:space="preserve"> 8.32- 5.58X 3.45</t>
  </si>
  <si>
    <t xml:space="preserve">https://v360.in/viewer4.0/vision360.html?d=AZDB06&amp;surl=https://s7.v360.in/images/company/1404/                                                        </t>
  </si>
  <si>
    <t xml:space="preserve">YZD-100      </t>
  </si>
  <si>
    <t xml:space="preserve">F-G     </t>
  </si>
  <si>
    <t xml:space="preserve"> 7.50- 5.10X 0.00</t>
  </si>
  <si>
    <t xml:space="preserve">AZ132-55     </t>
  </si>
  <si>
    <t xml:space="preserve"> 7.72- 5.27X 3.41</t>
  </si>
  <si>
    <t xml:space="preserve">https://v360.in/viewer4.0/vision360.html?d=AZ132-55&amp;surl=https://s7.v360.in/images/company/1404/                                                      </t>
  </si>
  <si>
    <t xml:space="preserve">AZ199-08     </t>
  </si>
  <si>
    <t xml:space="preserve"> 8.00- 5.41X 3.67</t>
  </si>
  <si>
    <t xml:space="preserve">https://v360.in/viewer4.0/vision360.html?d=1.30ovalfvy&amp;surl=https://s7.v360.in/images/company/1404/                                                   </t>
  </si>
  <si>
    <t xml:space="preserve">AZDB-68      </t>
  </si>
  <si>
    <t xml:space="preserve"> 7.77- 6.08X 4.03</t>
  </si>
  <si>
    <t xml:space="preserve">https://v360.in/viewer4.0/vision360.html?d=AZDB68&amp;surl=https://s7.v360.in/images/company/1404/                                                        </t>
  </si>
  <si>
    <t xml:space="preserve">AZ241-55     </t>
  </si>
  <si>
    <t>10.29- 7.28X 4.15</t>
  </si>
  <si>
    <t xml:space="preserve">https://v360.in/viewer4.0/vision360.html?d=AZ241-55&amp;surl=https://s7.v360.in/images/company/1404/                                                      </t>
  </si>
  <si>
    <t xml:space="preserve">AZ245-16     </t>
  </si>
  <si>
    <t>10.75- 6.74X 3.94</t>
  </si>
  <si>
    <t xml:space="preserve">https://v360.in/viewer4.0/vision360.html?d=AZ245-16&amp;surl=https://s7.v360.in/images/company/1404/                                                      </t>
  </si>
  <si>
    <t xml:space="preserve">AZ299-33     </t>
  </si>
  <si>
    <t xml:space="preserve"> 8.59- 6.68X 4.23</t>
  </si>
  <si>
    <t xml:space="preserve">https://vimeo.com/341802154                                                                                                                           </t>
  </si>
  <si>
    <t xml:space="preserve">AZ299-14     </t>
  </si>
  <si>
    <t xml:space="preserve"> 9.68- 7.61X 4.59</t>
  </si>
  <si>
    <t xml:space="preserve">https://d24ppbhzdyfrur.cloudfront.net/uploads/diamond/s3_video/17637259/AZ299-14.html	                                                                </t>
  </si>
  <si>
    <t xml:space="preserve">AZ357-11     </t>
  </si>
  <si>
    <t>12.03- 8.88X 4.12</t>
  </si>
  <si>
    <t xml:space="preserve">AZ545-11     </t>
  </si>
  <si>
    <t>13.08- 9.61X 5.98</t>
  </si>
  <si>
    <t xml:space="preserve">https://api1.v360.in/viewer/1404_AZ545-11                                                                                                             </t>
  </si>
  <si>
    <t xml:space="preserve">AZ012-85     </t>
  </si>
  <si>
    <t xml:space="preserve">PR  </t>
  </si>
  <si>
    <t xml:space="preserve"> 3.72- 3.65X 0.00</t>
  </si>
  <si>
    <t xml:space="preserve">AZ012-79     </t>
  </si>
  <si>
    <t xml:space="preserve"> 4.24- 4.79X 2.85</t>
  </si>
  <si>
    <t xml:space="preserve">AZ061-1      </t>
  </si>
  <si>
    <t xml:space="preserve">VVS     </t>
  </si>
  <si>
    <t xml:space="preserve"> 4.75- 4.56X 3.24</t>
  </si>
  <si>
    <t xml:space="preserve">AZMK-77-05   </t>
  </si>
  <si>
    <t xml:space="preserve"> 4.62- 4.39X 3.47</t>
  </si>
  <si>
    <t xml:space="preserve">AZMK-55-09   </t>
  </si>
  <si>
    <t xml:space="preserve">AZMK-111-08  </t>
  </si>
  <si>
    <t xml:space="preserve">AZMK-100-04  </t>
  </si>
  <si>
    <t xml:space="preserve">AZMK-100-08  </t>
  </si>
  <si>
    <t xml:space="preserve"> 5.07- 4.93X 3.79</t>
  </si>
  <si>
    <t xml:space="preserve">AZMK-100-03  </t>
  </si>
  <si>
    <t xml:space="preserve"> 5.14- 5.02X 3.98</t>
  </si>
  <si>
    <t xml:space="preserve">YSEL-56      </t>
  </si>
  <si>
    <t xml:space="preserve"> 5.41- 4.79X 4.28</t>
  </si>
  <si>
    <t xml:space="preserve">https://d24ppbhzdyfrur.cloudfront.net/uploads/diamond/s3_video/20708335/YSEL-56.html	                                                                 </t>
  </si>
  <si>
    <t xml:space="preserve">AZ073-75     </t>
  </si>
  <si>
    <t xml:space="preserve"> 5.77- 4.88X 3.97</t>
  </si>
  <si>
    <t xml:space="preserve">https://v360.in/viewer4.0/vision360.html?d=AZ073-75&amp;surl=https://s7.v360.in/images/company/1404/                                                      </t>
  </si>
  <si>
    <t xml:space="preserve">AZMK-100-11  </t>
  </si>
  <si>
    <t xml:space="preserve"> 5.26- 5.09X 4.17</t>
  </si>
  <si>
    <t xml:space="preserve">AZ155-84     </t>
  </si>
  <si>
    <t xml:space="preserve"> 5.40- 5.35X 4.01</t>
  </si>
  <si>
    <t xml:space="preserve">https://v360.in/viewer4.0/vision360.html?d=AZ155-84&amp;surl=https://s7.v360.in/images/company/1404/                                                      </t>
  </si>
  <si>
    <t xml:space="preserve">AZMK-100-06  </t>
  </si>
  <si>
    <t xml:space="preserve"> 5.53- 4.53X 3.91</t>
  </si>
  <si>
    <t xml:space="preserve">AZBR-PR12    </t>
  </si>
  <si>
    <t xml:space="preserve"> 5.64- 5.51X 4.05</t>
  </si>
  <si>
    <t xml:space="preserve">F4E81046    </t>
  </si>
  <si>
    <t xml:space="preserve">AZ145-86     </t>
  </si>
  <si>
    <t xml:space="preserve"> 6.23- 6.00X 4.52</t>
  </si>
  <si>
    <t xml:space="preserve">https://v360.in/viewer4.0/vision360.html?d=AZ145-86&amp;surl=https://s7.v360.in/images/company/1404/                                                      </t>
  </si>
  <si>
    <t xml:space="preserve">AZMK-55-12   </t>
  </si>
  <si>
    <t xml:space="preserve"> 6.20- 6.18X 4.27</t>
  </si>
  <si>
    <t xml:space="preserve">AZMK-112-7A  </t>
  </si>
  <si>
    <t xml:space="preserve"> 6.12- 6.11X 4.49</t>
  </si>
  <si>
    <t xml:space="preserve">https://v360.in/viewer4.0/vision360.html?d=AZMK112-7A&amp;surl=https://s7.v360.in/images/company/1404/                                                    </t>
  </si>
  <si>
    <t xml:space="preserve">AZ173-55     </t>
  </si>
  <si>
    <t xml:space="preserve"> 6.07- 6.00X 4.68</t>
  </si>
  <si>
    <t xml:space="preserve">https://v360.in/viewer4.0/vision360.html?d=AZ173-55&amp;surl=https://s7.v360.in/images/company/1404/                                                      </t>
  </si>
  <si>
    <t xml:space="preserve">YBERZ-2      </t>
  </si>
  <si>
    <t xml:space="preserve"> 9.04- 8.82X 6.34</t>
  </si>
  <si>
    <t xml:space="preserve">AZ015-55     </t>
  </si>
  <si>
    <t xml:space="preserve">PS  </t>
  </si>
  <si>
    <t xml:space="preserve"> 5.72- 3.79X 2.30</t>
  </si>
  <si>
    <t xml:space="preserve">AZ025-44     </t>
  </si>
  <si>
    <t xml:space="preserve"> 5.78- 3.83X 2.33</t>
  </si>
  <si>
    <t xml:space="preserve">AZ057-11     </t>
  </si>
  <si>
    <t xml:space="preserve"> 5.68- 3.75X 2.38</t>
  </si>
  <si>
    <t xml:space="preserve">AZ033-99     </t>
  </si>
  <si>
    <t xml:space="preserve"> 5.92- 3.90X 2.32</t>
  </si>
  <si>
    <t xml:space="preserve">AZ099-26     </t>
  </si>
  <si>
    <t xml:space="preserve"> 5.36- 3.91X 2.39</t>
  </si>
  <si>
    <t xml:space="preserve">https://d24ppbhzdyfrur.cloudfront.net/uploads/diamond/s3_video/17637211/AZ099-26.html                                                                 </t>
  </si>
  <si>
    <t xml:space="preserve">AZ054-55     </t>
  </si>
  <si>
    <t xml:space="preserve"> 7.02- 4.57X 2.63</t>
  </si>
  <si>
    <t xml:space="preserve">AZ024-78     </t>
  </si>
  <si>
    <t xml:space="preserve"> 8.03- 4.90X 2.98</t>
  </si>
  <si>
    <t xml:space="preserve">AZ025-96     </t>
  </si>
  <si>
    <t xml:space="preserve"> 7.93- 4.94X 3.07</t>
  </si>
  <si>
    <t xml:space="preserve">AZ031-75     </t>
  </si>
  <si>
    <t xml:space="preserve"> 7.15- 5.02X 3.27</t>
  </si>
  <si>
    <t xml:space="preserve">AZ034-87     </t>
  </si>
  <si>
    <t xml:space="preserve"> 7.99- 4.97X 2.95</t>
  </si>
  <si>
    <t xml:space="preserve">AZ035-33     </t>
  </si>
  <si>
    <t xml:space="preserve"> 8.00- 4.91X 3.10</t>
  </si>
  <si>
    <t xml:space="preserve">F-18C        </t>
  </si>
  <si>
    <t xml:space="preserve">AZ075-44     </t>
  </si>
  <si>
    <t xml:space="preserve"> 8.18- 4.72X 3.41</t>
  </si>
  <si>
    <t xml:space="preserve">https://v360.in/viewer4.0/vision360.html?d=AZ075-44&amp;surl=https://s7.v360.in/images/company/1404/                                                      </t>
  </si>
  <si>
    <t xml:space="preserve">AZ016-52     </t>
  </si>
  <si>
    <t xml:space="preserve"> 8.42- 5.16X 2.98</t>
  </si>
  <si>
    <t xml:space="preserve">https://v360.in/viewer4.0/vision360.html?d=AZ165-52&amp;surl=https://s7.v360.in/images/company/1404/                                                      </t>
  </si>
  <si>
    <t xml:space="preserve">SH-236       </t>
  </si>
  <si>
    <t xml:space="preserve"> 8.93- 5.56X 2.98</t>
  </si>
  <si>
    <t xml:space="preserve">https://d24ppbhzdyfrur.cloudfront.net/uploads/diamond/s3_video/20708327/SH-236.html	                                                                  </t>
  </si>
  <si>
    <t xml:space="preserve">AZ102-23     </t>
  </si>
  <si>
    <t xml:space="preserve"> 8.78- 5.94X 3.47</t>
  </si>
  <si>
    <t xml:space="preserve">https://v360.in/viewer4.0/vision360.html?d=AZ102-23&amp;surl=https://s7.v360.in/images/company/1404/                                                      </t>
  </si>
  <si>
    <t xml:space="preserve">YZD-100-1    </t>
  </si>
  <si>
    <t xml:space="preserve"> 7.83- 5.08X 3.74</t>
  </si>
  <si>
    <t xml:space="preserve">https://v360.in/viewer4.0/vision360.html?d=YZD-100-1&amp;surl=https://s7.v360.in/images/company/1404/                                                     </t>
  </si>
  <si>
    <t xml:space="preserve">AZ144-56     </t>
  </si>
  <si>
    <t xml:space="preserve"> 8.68- 5.58X 3.59</t>
  </si>
  <si>
    <t xml:space="preserve">https://share.getcloudapp.com/yAu10ndv                                                                                                                </t>
  </si>
  <si>
    <t xml:space="preserve">AZ150-75     </t>
  </si>
  <si>
    <t xml:space="preserve"> 9.44- 5.69X 3.30</t>
  </si>
  <si>
    <t xml:space="preserve">https://v360.in/viewer4.0/vision360.html?d=AZ2150-75&amp;surl=https://s7.v360.in/images/company/1404/                                                     </t>
  </si>
  <si>
    <t xml:space="preserve">YTK-01       </t>
  </si>
  <si>
    <t xml:space="preserve"> 8.06- 5.45X 3.49</t>
  </si>
  <si>
    <t xml:space="preserve">AZ114-85     </t>
  </si>
  <si>
    <t xml:space="preserve"> 9.82- 5.58X 3.44</t>
  </si>
  <si>
    <t xml:space="preserve">https://v360.in/viewer4.0/vision360.html?d=AZ114-85&amp;surl=https://s7.v360.in/images/company/1404/                                                      </t>
  </si>
  <si>
    <t xml:space="preserve">AZ165-11     </t>
  </si>
  <si>
    <t>10.59- 6.22X 3.85</t>
  </si>
  <si>
    <t xml:space="preserve">https://v360.in/viewer4.0/vision360.html?d=AZ165-11&amp;surl=https://s7.v360.in/images/company/1404/                                                      </t>
  </si>
  <si>
    <t xml:space="preserve">AZ184-15     </t>
  </si>
  <si>
    <t xml:space="preserve"> 9.96- 6.51X 4.28</t>
  </si>
  <si>
    <t xml:space="preserve">https://up.diacam360.com/scan/6566_328529                                                                                                             </t>
  </si>
  <si>
    <t xml:space="preserve">AZ299-28     </t>
  </si>
  <si>
    <t>11.43- 7.04X 3.95</t>
  </si>
  <si>
    <t xml:space="preserve">https://v360.in/viewer4.0/vision360.html?d=AZ299-28&amp;surl=https://s7.v360.in/images/company/1404/                                                      </t>
  </si>
  <si>
    <t xml:space="preserve">AZ202-55     </t>
  </si>
  <si>
    <t>11.15- 7.29X 4.31</t>
  </si>
  <si>
    <t xml:space="preserve">https://v360.in/viewer4.0/vision360.html?d=AZ202-55&amp;surl=https://s7.v360.in/images/company/1404/                                                      </t>
  </si>
  <si>
    <t xml:space="preserve">AZ273-11     </t>
  </si>
  <si>
    <t>10.32- 6.97X 4.65</t>
  </si>
  <si>
    <t xml:space="preserve">AZ299-04     </t>
  </si>
  <si>
    <t>11.81- 7.60X 5.00</t>
  </si>
  <si>
    <t xml:space="preserve">https://v360.in/viewer4.0/vision360.html?d=AZ299-04&amp;surl=https://s7.v360.in/images/company/1404/                                                      </t>
  </si>
  <si>
    <t xml:space="preserve">AZ299-03     </t>
  </si>
  <si>
    <t>11.35- 7.96X 2.94</t>
  </si>
  <si>
    <t xml:space="preserve">https://v360.in/viewer4.0/vision360.html?d=AZ299-03&amp;surl=https://s7.v360.in/images/company/1404/                                                      </t>
  </si>
  <si>
    <t xml:space="preserve">AZSJ-48      </t>
  </si>
  <si>
    <t>13.78- 7.80X 5.62</t>
  </si>
  <si>
    <t xml:space="preserve">https://v360.in/viewer4.0/vision360.html?d=AZSJ-48&amp;surl=https://s7.v360.in/images/company/1404/                                                       </t>
  </si>
  <si>
    <t xml:space="preserve">SH-280       </t>
  </si>
  <si>
    <t>13.67- 8.45X 5.56</t>
  </si>
  <si>
    <t xml:space="preserve">https://v360.in/viewer4.0/vision360.html?d=SH-280&amp;surl=https://s7.v360.in/images/company/1404/                                                        </t>
  </si>
  <si>
    <t xml:space="preserve">AZ699-11     </t>
  </si>
  <si>
    <t xml:space="preserve">Y to Z  </t>
  </si>
  <si>
    <t>14.76-10.96X 5.77</t>
  </si>
  <si>
    <t xml:space="preserve">https://v360.in/viewer4.0/vision360.html?d=PSyellow&amp;surl=https://s7.v360.in/images/company/1404/                                                      </t>
  </si>
  <si>
    <t xml:space="preserve">AZ011-15     </t>
  </si>
  <si>
    <t xml:space="preserve">RAD </t>
  </si>
  <si>
    <t xml:space="preserve"> 4.15- 4.29X 2.92</t>
  </si>
  <si>
    <t xml:space="preserve">AZ032-87     </t>
  </si>
  <si>
    <t xml:space="preserve"> 4.23- 4.75X 3.19</t>
  </si>
  <si>
    <t xml:space="preserve">AZ099-89     </t>
  </si>
  <si>
    <t xml:space="preserve"> 5.13- 3.95X 2.85</t>
  </si>
  <si>
    <t xml:space="preserve">https://v360.in/viewer4.0/vision360.html?d=AZ099&amp;surl=https://s7.v360.in/images/company/1404/                                                         </t>
  </si>
  <si>
    <t xml:space="preserve">AZ045-45     </t>
  </si>
  <si>
    <t xml:space="preserve"> 6.29- 4.69X 3.52</t>
  </si>
  <si>
    <t xml:space="preserve">AZYA-133     </t>
  </si>
  <si>
    <t xml:space="preserve"> 6.88- 5.60X 3.54</t>
  </si>
  <si>
    <t xml:space="preserve">AZMK-66-19   </t>
  </si>
  <si>
    <t xml:space="preserve"> 7.43- 5.20X 3.34</t>
  </si>
  <si>
    <t xml:space="preserve">AZ199-02     </t>
  </si>
  <si>
    <t xml:space="preserve"> 6.68- 5.80X 3.61</t>
  </si>
  <si>
    <t xml:space="preserve">https://v360.in/viewer4.0/vision360.html?d=1.30FP&amp;surl=https://s7.v360.in/images/company/1404/                                                        </t>
  </si>
  <si>
    <t xml:space="preserve">AZYA-135     </t>
  </si>
  <si>
    <t xml:space="preserve"> 7.37- 5.57X 4.04</t>
  </si>
  <si>
    <t xml:space="preserve">https://media.hdfiles.in:8520/hd.aspx?StoneId=B6DD8E3E-4A26-492F-88D1-D302BF22AC67                                                                    </t>
  </si>
  <si>
    <t xml:space="preserve">AZ215-55     </t>
  </si>
  <si>
    <t xml:space="preserve"> 7.92- 6.22X 4.20</t>
  </si>
  <si>
    <t xml:space="preserve">https://v360.in/viewer4.0/vision360.html?d=AZ215-55&amp;surl=https://s7.v360.in/images/company/1404/                                                      </t>
  </si>
  <si>
    <t xml:space="preserve">AZ233-52     </t>
  </si>
  <si>
    <t xml:space="preserve"> 7.47- 6.43X 4.60</t>
  </si>
  <si>
    <t xml:space="preserve">https://v360.in/viewer4.0/vision360.html?d=AZ233-52&amp;surl=https://s7.v360.in/images/company/1404/                                                      </t>
  </si>
  <si>
    <t xml:space="preserve">AZ234-55     </t>
  </si>
  <si>
    <t xml:space="preserve"> 8.07- 7.16X 4.49</t>
  </si>
  <si>
    <t xml:space="preserve">https://v360.in/viewer4.0/vision360.html?d=AZ234-55&amp;surl=https://s7.v360.in/images/company/1404/                                                      </t>
  </si>
  <si>
    <t xml:space="preserve">AZ299-34     </t>
  </si>
  <si>
    <t xml:space="preserve"> 9.36- 7.87X 4.42</t>
  </si>
  <si>
    <t xml:space="preserve">https://d24ppbhzdyfrur.cloudfront.net/uploads/diamond/s3_video/20708305/AZ299-34.html	                                                                </t>
  </si>
  <si>
    <t xml:space="preserve">AZ399-96     </t>
  </si>
  <si>
    <t xml:space="preserve"> 8.72- 7.64X 4.86</t>
  </si>
  <si>
    <t xml:space="preserve">YBERZ-1      </t>
  </si>
  <si>
    <t>11.23- 8.79X 6.45</t>
  </si>
  <si>
    <t xml:space="preserve">AZ299-18C    </t>
  </si>
  <si>
    <t>ROSE</t>
  </si>
  <si>
    <t xml:space="preserve"> 9.51- 6.88X 2.31</t>
  </si>
  <si>
    <t xml:space="preserve">https://segoma.com/v.aspx?type=view&amp;id=V3P3KHJCIU                                                                                                     </t>
  </si>
  <si>
    <t xml:space="preserve">AZ299-18A    </t>
  </si>
  <si>
    <t>10.15- 7.96X 3.03</t>
  </si>
  <si>
    <t xml:space="preserve">https://vimeo.com/344263782                                                                                                                           </t>
  </si>
  <si>
    <t xml:space="preserve">LAYOUTS </t>
  </si>
  <si>
    <t>LAYOUT - OV</t>
  </si>
  <si>
    <t>OV</t>
  </si>
  <si>
    <t>D E F</t>
  </si>
  <si>
    <t>VS</t>
  </si>
  <si>
    <t>GIA</t>
  </si>
  <si>
    <t>29 ST</t>
  </si>
  <si>
    <t>See Sheet "Layout Details" for more</t>
  </si>
  <si>
    <t xml:space="preserve">LAYOUT EM </t>
  </si>
  <si>
    <t>EM</t>
  </si>
  <si>
    <t>G</t>
  </si>
  <si>
    <t>VVSVS</t>
  </si>
  <si>
    <t>16 ST</t>
  </si>
  <si>
    <t>LAYOUT- YEL</t>
  </si>
  <si>
    <t>RBC</t>
  </si>
  <si>
    <t>FVY</t>
  </si>
  <si>
    <t>52 ST</t>
  </si>
  <si>
    <t>RING BR 0.3</t>
  </si>
  <si>
    <t>7 ST</t>
  </si>
  <si>
    <t>LAYOUT OV</t>
  </si>
  <si>
    <t>LAYOUT YEL</t>
  </si>
  <si>
    <t xml:space="preserve">AZ002-03     </t>
  </si>
  <si>
    <t xml:space="preserve"> 5.28- 3.82X 2.34</t>
  </si>
  <si>
    <t xml:space="preserve">08642-13     </t>
  </si>
  <si>
    <t xml:space="preserve"> 5.29- 3.76X 2.34</t>
  </si>
  <si>
    <t xml:space="preserve">AZ012-01     </t>
  </si>
  <si>
    <t xml:space="preserve"> 5.31- 3.89X 2.29</t>
  </si>
  <si>
    <t xml:space="preserve">AZ003-02     </t>
  </si>
  <si>
    <t xml:space="preserve"> 5.31- 3.92X 2.32</t>
  </si>
  <si>
    <t xml:space="preserve">AZ002-04     </t>
  </si>
  <si>
    <t xml:space="preserve"> 5.33- 3.88X 2.28</t>
  </si>
  <si>
    <t xml:space="preserve">08642-15     </t>
  </si>
  <si>
    <t xml:space="preserve"> 5.34- 3.88X 2.31</t>
  </si>
  <si>
    <t xml:space="preserve">AZ003-03     </t>
  </si>
  <si>
    <t xml:space="preserve"> 5.36- 3.82X 2.35</t>
  </si>
  <si>
    <t xml:space="preserve">08642-03     </t>
  </si>
  <si>
    <t xml:space="preserve"> 5.39- 3.85X 2.39</t>
  </si>
  <si>
    <t xml:space="preserve">08642-07     </t>
  </si>
  <si>
    <t xml:space="preserve"> 5.41- 3.89X 2.42</t>
  </si>
  <si>
    <t xml:space="preserve">08642-11     </t>
  </si>
  <si>
    <t xml:space="preserve"> 5.44- 3.76X 2.30</t>
  </si>
  <si>
    <t xml:space="preserve">08642-04     </t>
  </si>
  <si>
    <t xml:space="preserve"> 5.45- 3.81X 2.28</t>
  </si>
  <si>
    <t>AZ023-21</t>
  </si>
  <si>
    <t>SI1</t>
  </si>
  <si>
    <t xml:space="preserve"> 5.45 -3.84X2.29</t>
  </si>
  <si>
    <t xml:space="preserve">AZ002-01     </t>
  </si>
  <si>
    <t xml:space="preserve"> 5.47- 3.87X 2.25</t>
  </si>
  <si>
    <t xml:space="preserve">AZ010-59     </t>
  </si>
  <si>
    <t xml:space="preserve"> 5.52- 3.99X 2.42</t>
  </si>
  <si>
    <t xml:space="preserve">AZ010-58     </t>
  </si>
  <si>
    <t xml:space="preserve"> 5.54- 3.93X 2.39</t>
  </si>
  <si>
    <t xml:space="preserve">AZ003-04     </t>
  </si>
  <si>
    <t xml:space="preserve"> 5.64- 3.89X 2.43</t>
  </si>
  <si>
    <t xml:space="preserve">08642-02     </t>
  </si>
  <si>
    <t xml:space="preserve"> 5.65- 3.79X 2.28</t>
  </si>
  <si>
    <t xml:space="preserve">08642-10     </t>
  </si>
  <si>
    <t xml:space="preserve"> 5.65- 3.83X 2.26</t>
  </si>
  <si>
    <t xml:space="preserve">08642-14     </t>
  </si>
  <si>
    <t xml:space="preserve"> 5.65- 3.89X 2.37</t>
  </si>
  <si>
    <t xml:space="preserve">08642-17     </t>
  </si>
  <si>
    <t xml:space="preserve"> 5.65- 3.97X 2.37</t>
  </si>
  <si>
    <t xml:space="preserve">AZ003-05     </t>
  </si>
  <si>
    <t xml:space="preserve"> 5.66- 3.86X 2.22</t>
  </si>
  <si>
    <t xml:space="preserve">AZ010-56     </t>
  </si>
  <si>
    <t xml:space="preserve"> 5.73- 3.79X 2.34</t>
  </si>
  <si>
    <t xml:space="preserve">08642-18     </t>
  </si>
  <si>
    <t xml:space="preserve"> 5.74- 3.93X 2.33</t>
  </si>
  <si>
    <t xml:space="preserve">08642-09     </t>
  </si>
  <si>
    <t xml:space="preserve"> 5.78- 3.64X 2.23</t>
  </si>
  <si>
    <t xml:space="preserve">AZ003-52     </t>
  </si>
  <si>
    <t xml:space="preserve"> 5.79- 3.98X 2.33</t>
  </si>
  <si>
    <t xml:space="preserve">08642-01     </t>
  </si>
  <si>
    <t xml:space="preserve"> 5.81- 3.74X 2.26</t>
  </si>
  <si>
    <t xml:space="preserve">08642-16     </t>
  </si>
  <si>
    <t xml:space="preserve"> 5.84- 3.96X 2.38</t>
  </si>
  <si>
    <t xml:space="preserve">AZ002-05     </t>
  </si>
  <si>
    <t xml:space="preserve"> 5.87- 3.70X 2.24</t>
  </si>
  <si>
    <t xml:space="preserve">AZ011-08     </t>
  </si>
  <si>
    <t xml:space="preserve"> 5.92- 3.96X 2.36</t>
  </si>
  <si>
    <t>VVS/VS</t>
  </si>
  <si>
    <t>Table %</t>
  </si>
  <si>
    <t>Depth %</t>
  </si>
  <si>
    <t>Length mm</t>
  </si>
  <si>
    <t>Width mm</t>
  </si>
  <si>
    <t>Depth mm</t>
  </si>
  <si>
    <t>VVS2</t>
  </si>
  <si>
    <t>EX</t>
  </si>
  <si>
    <t>VG</t>
  </si>
  <si>
    <t>FNT</t>
  </si>
  <si>
    <t>VS1</t>
  </si>
  <si>
    <t>NON</t>
  </si>
  <si>
    <t>VVS1</t>
  </si>
  <si>
    <t>VS2</t>
  </si>
  <si>
    <t>Pieces</t>
  </si>
  <si>
    <t>Carat</t>
  </si>
  <si>
    <t xml:space="preserve">Polish </t>
  </si>
  <si>
    <t>Symmetry</t>
  </si>
  <si>
    <t>Fluor</t>
  </si>
  <si>
    <t>Measurments</t>
  </si>
  <si>
    <t>RB</t>
  </si>
  <si>
    <t>Fancy vivid yellow</t>
  </si>
  <si>
    <t>Fancy Intense orangy yellow</t>
  </si>
  <si>
    <t>None</t>
  </si>
  <si>
    <t>3.36-3.39*2.11</t>
  </si>
  <si>
    <t>Fancy deep yellow</t>
  </si>
  <si>
    <t>3.40-3.46*2.09</t>
  </si>
  <si>
    <t>Fancy vivid orangy yellow</t>
  </si>
  <si>
    <t>I1</t>
  </si>
  <si>
    <t>F</t>
  </si>
  <si>
    <t>3.51-3.57-2.21</t>
  </si>
  <si>
    <t>SI2</t>
  </si>
  <si>
    <t>3.71-3.74*2.27</t>
  </si>
  <si>
    <t>3.62-3.68*2.22</t>
  </si>
  <si>
    <t>3.68-3.71*2.30</t>
  </si>
  <si>
    <t>3.75-3.79*2.34</t>
  </si>
  <si>
    <t>3.73-3.78*2.33</t>
  </si>
  <si>
    <t>3.73-3.76*2.32</t>
  </si>
  <si>
    <t>3.85-3.86*2.35</t>
  </si>
  <si>
    <t xml:space="preserve">Fncy deep br. Gr yellow </t>
  </si>
  <si>
    <t>3.84-3.89-2.18</t>
  </si>
  <si>
    <t>Fancy deep orangy yellow</t>
  </si>
  <si>
    <t>3.86-3.88*2.37</t>
  </si>
  <si>
    <t>3.89-3.91*2.44</t>
  </si>
  <si>
    <t>4.01-4.03*2.47</t>
  </si>
  <si>
    <t>4.02-4.06*2.40</t>
  </si>
  <si>
    <t>4.06-4.09*2.54</t>
  </si>
  <si>
    <t>4.09-4.12*2.52</t>
  </si>
  <si>
    <t>4.14-4.17*2.56</t>
  </si>
  <si>
    <t>4.17-4.21*2.60</t>
  </si>
  <si>
    <t>4.16-4.18*2.61</t>
  </si>
  <si>
    <t>4.22-4.26*2.62</t>
  </si>
  <si>
    <t>4.28-4.30*2.62</t>
  </si>
  <si>
    <t>4.29-4.31*2.67</t>
  </si>
  <si>
    <t>4.30-4.32*2.68</t>
  </si>
  <si>
    <t>4.30-4.33*2.69</t>
  </si>
  <si>
    <t>4.32-4.34*2.67</t>
  </si>
  <si>
    <t>4.42-4.44*2.72</t>
  </si>
  <si>
    <t>4.41-4.43*2.71</t>
  </si>
  <si>
    <t>4.43-4.45*2.78</t>
  </si>
  <si>
    <t>4.54-4.57*2.88</t>
  </si>
  <si>
    <t>FDBGY</t>
  </si>
  <si>
    <t>3.89-3.84-2.18</t>
  </si>
  <si>
    <t>FVOY</t>
  </si>
  <si>
    <t>3.51-3.57-2.24</t>
  </si>
  <si>
    <t>PAIRS</t>
  </si>
  <si>
    <t xml:space="preserve">MEDIUM          </t>
  </si>
  <si>
    <t xml:space="preserve">Very STRONG         </t>
  </si>
  <si>
    <t xml:space="preserve">NONE                 </t>
  </si>
  <si>
    <t xml:space="preserve">PAIRS </t>
  </si>
  <si>
    <t xml:space="preserve">FVYELLOW  </t>
  </si>
  <si>
    <t xml:space="preserve">FYELLOW  </t>
  </si>
  <si>
    <t xml:space="preserve">FLYELLOW  </t>
  </si>
  <si>
    <t xml:space="preserve">FIYELLOW  </t>
  </si>
  <si>
    <t xml:space="preserve">FBYELLOW  </t>
  </si>
  <si>
    <t xml:space="preserve">FDBGYELLOW  </t>
  </si>
  <si>
    <t xml:space="preserve">FBGYELLOW  </t>
  </si>
  <si>
    <t xml:space="preserve">FOBROWN   </t>
  </si>
  <si>
    <t xml:space="preserve">FDOBROWN   </t>
  </si>
  <si>
    <t xml:space="preserve">VLBROWN   </t>
  </si>
  <si>
    <t xml:space="preserve">VLGREEN   </t>
  </si>
  <si>
    <t xml:space="preserve">FDYORANGE  </t>
  </si>
  <si>
    <t xml:space="preserve">FBORANGE  </t>
  </si>
  <si>
    <t xml:space="preserve">FDBORANGE  </t>
  </si>
  <si>
    <t xml:space="preserve">FPINK    </t>
  </si>
  <si>
    <t xml:space="preserve">VLPINK    </t>
  </si>
  <si>
    <t xml:space="preserve">FBOPINK    </t>
  </si>
  <si>
    <t xml:space="preserve">FOPINK    </t>
  </si>
  <si>
    <t xml:space="preserve">FPBROWN   </t>
  </si>
  <si>
    <t xml:space="preserve">FDBYELLOW  </t>
  </si>
  <si>
    <t xml:space="preserve">FIOYELLOW  </t>
  </si>
  <si>
    <t>HPHT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</si>
</sst>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</font>
    <font>
      <sz val="8"/>
      <name val="Calibri"/>
      <family val="2"/>
    </font>
    <font>
      <u/>
      <sz val="8"/>
      <color rgb="FF0000FF"/>
      <name val="Calibri"/>
      <family val="2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charset val="177"/>
      <scheme val="minor"/>
    </font>
    <font>
      <b/>
      <sz val="8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1" fillId="2" borderId="0" xfId="0" applyFont="1" applyFill="1"/>
    <xf numFmtId="0" fontId="3" fillId="3" borderId="1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/>
    <xf numFmtId="1" fontId="6" fillId="0" borderId="0" xfId="0" applyNumberFormat="1" applyFont="1"/>
    <xf numFmtId="0" fontId="7" fillId="0" borderId="0" xfId="0" applyFont="1" applyFill="1"/>
    <xf numFmtId="0" fontId="7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0" fillId="0" borderId="0" xfId="0" applyFont="1" applyAlignment="1"/>
    <xf numFmtId="1" fontId="6" fillId="0" borderId="0" xfId="0" applyNumberFormat="1" applyFont="1" applyAlignment="1"/>
    <xf numFmtId="0" fontId="7" fillId="0" borderId="0" xfId="0" applyFont="1" applyAlignment="1"/>
    <xf numFmtId="0" fontId="3" fillId="0" borderId="0" xfId="0" applyFont="1" applyFill="1" applyBorder="1" applyAlignment="1">
      <alignment horizontal="center"/>
    </xf>
    <xf numFmtId="9" fontId="6" fillId="0" borderId="0" xfId="0" applyNumberFormat="1" applyFont="1" applyFill="1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 applyAlignment="1"/>
    <xf numFmtId="0" fontId="5" fillId="4" borderId="3" xfId="0" applyFont="1" applyFill="1" applyBorder="1" applyAlignment="1"/>
    <xf numFmtId="0" fontId="3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7" fillId="4" borderId="3" xfId="0" applyFont="1" applyFill="1" applyBorder="1" applyAlignment="1"/>
    <xf numFmtId="1" fontId="6" fillId="4" borderId="3" xfId="0" applyNumberFormat="1" applyFont="1" applyFill="1" applyBorder="1" applyAlignment="1"/>
    <xf numFmtId="0" fontId="0" fillId="4" borderId="3" xfId="0" applyFill="1" applyBorder="1"/>
    <xf numFmtId="0" fontId="0" fillId="4" borderId="4" xfId="0" applyFill="1" applyBorder="1"/>
    <xf numFmtId="0" fontId="0" fillId="0" borderId="0" xfId="0" applyFill="1"/>
    <xf numFmtId="0" fontId="8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/>
    <xf numFmtId="0" fontId="8" fillId="4" borderId="3" xfId="0" applyFont="1" applyFill="1" applyBorder="1" applyAlignment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9" fillId="0" borderId="0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0" fillId="4" borderId="3" xfId="0" applyNumberFormat="1" applyFont="1" applyFill="1" applyBorder="1"/>
    <xf numFmtId="0" fontId="6" fillId="0" borderId="0" xfId="0" applyFont="1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/>
    <xf numFmtId="2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9" fontId="2" fillId="0" borderId="0" xfId="0" applyNumberFormat="1" applyFont="1" applyFill="1"/>
    <xf numFmtId="0" fontId="6" fillId="0" borderId="0" xfId="0" applyFont="1" applyFill="1" applyAlignment="1"/>
    <xf numFmtId="0" fontId="3" fillId="2" borderId="0" xfId="0" applyFont="1" applyFill="1"/>
    <xf numFmtId="0" fontId="5" fillId="2" borderId="0" xfId="0" applyFont="1" applyFill="1"/>
    <xf numFmtId="0" fontId="5" fillId="0" borderId="0" xfId="0" applyFont="1" applyFill="1"/>
    <xf numFmtId="0" fontId="3" fillId="0" borderId="0" xfId="0" applyFont="1"/>
    <xf numFmtId="0" fontId="5" fillId="0" borderId="0" xfId="0" applyFont="1"/>
    <xf numFmtId="0" fontId="13" fillId="0" borderId="0" xfId="0" applyFont="1" applyFill="1"/>
    <xf numFmtId="0" fontId="13" fillId="0" borderId="0" xfId="0" applyFont="1"/>
    <xf numFmtId="0" fontId="13" fillId="0" borderId="0" xfId="0" applyFont="1" applyAlignment="1"/>
    <xf numFmtId="0" fontId="7" fillId="4" borderId="0" xfId="0" applyFont="1" applyFill="1"/>
    <xf numFmtId="0" fontId="3" fillId="4" borderId="0" xfId="0" applyFont="1" applyFill="1"/>
    <xf numFmtId="0" fontId="5" fillId="4" borderId="0" xfId="0" applyFont="1" applyFill="1"/>
    <xf numFmtId="0" fontId="3" fillId="4" borderId="1" xfId="0" applyFont="1" applyFill="1" applyBorder="1"/>
    <xf numFmtId="0" fontId="14" fillId="2" borderId="0" xfId="0" applyFont="1" applyFill="1"/>
    <xf numFmtId="9" fontId="14" fillId="2" borderId="0" xfId="0" applyNumberFormat="1" applyFont="1" applyFill="1"/>
    <xf numFmtId="0" fontId="15" fillId="2" borderId="0" xfId="0" applyFont="1" applyFill="1"/>
    <xf numFmtId="0" fontId="0" fillId="0" borderId="0" xfId="0" applyFont="1"/>
    <xf numFmtId="1" fontId="13" fillId="0" borderId="0" xfId="0" applyNumberFormat="1" applyFont="1" applyFill="1" applyAlignment="1">
      <alignment horizontal="right"/>
    </xf>
    <xf numFmtId="1" fontId="13" fillId="0" borderId="0" xfId="0" applyNumberFormat="1" applyFont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15" fillId="2" borderId="0" xfId="0" applyNumberFormat="1" applyFont="1" applyFill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3"/>
  <sheetViews>
    <sheetView tabSelected="1" workbookViewId="0">
      <pane ySplit="1" topLeftCell="A2" activePane="bottomLeft" state="frozen"/>
      <selection pane="bottomLeft" activeCell="F21" sqref="F21"/>
    </sheetView>
  </sheetViews>
  <sheetFormatPr defaultRowHeight="15" x14ac:dyDescent="0.25"/>
  <cols>
    <col min="1" max="1" width="13.375" style="11" customWidth="1"/>
    <col min="2" max="2" width="9" style="65"/>
    <col min="3" max="3" width="9" style="66"/>
    <col min="4" max="4" width="11" style="65" customWidth="1"/>
    <col min="5" max="5" width="9" style="65"/>
    <col min="6" max="6" width="9" style="66"/>
    <col min="7" max="7" width="9" style="1"/>
    <col min="8" max="8" width="9" style="2"/>
    <col min="9" max="9" width="9" style="1"/>
    <col min="10" max="13" width="6.25" style="1" customWidth="1"/>
    <col min="14" max="14" width="11.375" style="1" customWidth="1"/>
    <col min="15" max="17" width="6.25" style="1" customWidth="1"/>
    <col min="18" max="18" width="10.875" style="79" customWidth="1"/>
    <col min="19" max="19" width="9" style="68"/>
    <col min="220" max="220" width="13.375" customWidth="1"/>
    <col min="476" max="476" width="13.375" customWidth="1"/>
    <col min="732" max="732" width="13.375" customWidth="1"/>
    <col min="988" max="988" width="13.375" customWidth="1"/>
    <col min="1244" max="1244" width="13.375" customWidth="1"/>
    <col min="1500" max="1500" width="13.375" customWidth="1"/>
    <col min="1756" max="1756" width="13.375" customWidth="1"/>
    <col min="2012" max="2012" width="13.375" customWidth="1"/>
    <col min="2268" max="2268" width="13.375" customWidth="1"/>
    <col min="2524" max="2524" width="13.375" customWidth="1"/>
    <col min="2780" max="2780" width="13.375" customWidth="1"/>
    <col min="3036" max="3036" width="13.375" customWidth="1"/>
    <col min="3292" max="3292" width="13.375" customWidth="1"/>
    <col min="3548" max="3548" width="13.375" customWidth="1"/>
    <col min="3804" max="3804" width="13.375" customWidth="1"/>
    <col min="4060" max="4060" width="13.375" customWidth="1"/>
    <col min="4316" max="4316" width="13.375" customWidth="1"/>
    <col min="4572" max="4572" width="13.375" customWidth="1"/>
    <col min="4828" max="4828" width="13.375" customWidth="1"/>
    <col min="5084" max="5084" width="13.375" customWidth="1"/>
    <col min="5340" max="5340" width="13.375" customWidth="1"/>
    <col min="5596" max="5596" width="13.375" customWidth="1"/>
    <col min="5852" max="5852" width="13.375" customWidth="1"/>
    <col min="6108" max="6108" width="13.375" customWidth="1"/>
    <col min="6364" max="6364" width="13.375" customWidth="1"/>
    <col min="6620" max="6620" width="13.375" customWidth="1"/>
    <col min="6876" max="6876" width="13.375" customWidth="1"/>
    <col min="7132" max="7132" width="13.375" customWidth="1"/>
    <col min="7388" max="7388" width="13.375" customWidth="1"/>
    <col min="7644" max="7644" width="13.375" customWidth="1"/>
    <col min="7900" max="7900" width="13.375" customWidth="1"/>
    <col min="8156" max="8156" width="13.375" customWidth="1"/>
    <col min="8412" max="8412" width="13.375" customWidth="1"/>
    <col min="8668" max="8668" width="13.375" customWidth="1"/>
    <col min="8924" max="8924" width="13.375" customWidth="1"/>
    <col min="9180" max="9180" width="13.375" customWidth="1"/>
    <col min="9436" max="9436" width="13.375" customWidth="1"/>
    <col min="9692" max="9692" width="13.375" customWidth="1"/>
    <col min="9948" max="9948" width="13.375" customWidth="1"/>
    <col min="10204" max="10204" width="13.375" customWidth="1"/>
    <col min="10460" max="10460" width="13.375" customWidth="1"/>
    <col min="10716" max="10716" width="13.375" customWidth="1"/>
    <col min="10972" max="10972" width="13.375" customWidth="1"/>
    <col min="11228" max="11228" width="13.375" customWidth="1"/>
    <col min="11484" max="11484" width="13.375" customWidth="1"/>
    <col min="11740" max="11740" width="13.375" customWidth="1"/>
    <col min="11996" max="11996" width="13.375" customWidth="1"/>
    <col min="12252" max="12252" width="13.375" customWidth="1"/>
    <col min="12508" max="12508" width="13.375" customWidth="1"/>
    <col min="12764" max="12764" width="13.375" customWidth="1"/>
    <col min="13020" max="13020" width="13.375" customWidth="1"/>
    <col min="13276" max="13276" width="13.375" customWidth="1"/>
    <col min="13532" max="13532" width="13.375" customWidth="1"/>
    <col min="13788" max="13788" width="13.375" customWidth="1"/>
    <col min="14044" max="14044" width="13.375" customWidth="1"/>
    <col min="14300" max="14300" width="13.375" customWidth="1"/>
    <col min="14556" max="14556" width="13.375" customWidth="1"/>
    <col min="14812" max="14812" width="13.375" customWidth="1"/>
    <col min="15068" max="15068" width="13.375" customWidth="1"/>
    <col min="15324" max="15324" width="13.375" customWidth="1"/>
    <col min="15580" max="15580" width="13.375" customWidth="1"/>
    <col min="15836" max="15836" width="13.375" customWidth="1"/>
    <col min="16092" max="16092" width="13.375" customWidth="1"/>
  </cols>
  <sheetData>
    <row r="1" spans="1:19" s="3" customFormat="1" ht="19.5" customHeight="1" x14ac:dyDescent="0.25">
      <c r="A1" s="62" t="s">
        <v>0</v>
      </c>
      <c r="B1" s="62" t="s">
        <v>1</v>
      </c>
      <c r="C1" s="63" t="s">
        <v>2</v>
      </c>
      <c r="D1" s="62" t="s">
        <v>3</v>
      </c>
      <c r="E1" s="62" t="s">
        <v>4</v>
      </c>
      <c r="F1" s="63" t="s">
        <v>5</v>
      </c>
      <c r="G1" s="74" t="s">
        <v>6</v>
      </c>
      <c r="H1" s="75"/>
      <c r="I1" s="74" t="s">
        <v>7</v>
      </c>
      <c r="J1" s="74" t="s">
        <v>8</v>
      </c>
      <c r="K1" s="74" t="s">
        <v>9</v>
      </c>
      <c r="L1" s="74" t="s">
        <v>10</v>
      </c>
      <c r="M1" s="74" t="s">
        <v>11</v>
      </c>
      <c r="N1" s="74" t="s">
        <v>12</v>
      </c>
      <c r="O1" s="74" t="s">
        <v>13</v>
      </c>
      <c r="P1" s="74" t="s">
        <v>14</v>
      </c>
      <c r="Q1" s="74" t="s">
        <v>15</v>
      </c>
      <c r="R1" s="81" t="s">
        <v>17</v>
      </c>
      <c r="S1" s="76" t="s">
        <v>18</v>
      </c>
    </row>
    <row r="2" spans="1:19" s="31" customFormat="1" ht="15" customHeight="1" x14ac:dyDescent="0.25">
      <c r="A2" s="10"/>
      <c r="B2" s="20"/>
      <c r="C2" s="64"/>
      <c r="D2" s="20"/>
      <c r="E2" s="20"/>
      <c r="F2" s="64"/>
      <c r="G2" s="59"/>
      <c r="H2" s="60"/>
      <c r="I2" s="59"/>
      <c r="J2" s="59"/>
      <c r="K2" s="59"/>
      <c r="L2" s="59"/>
      <c r="M2" s="59"/>
      <c r="N2" s="59"/>
      <c r="O2" s="59"/>
      <c r="P2" s="59"/>
      <c r="Q2" s="59"/>
      <c r="R2" s="78"/>
      <c r="S2" s="67"/>
    </row>
    <row r="3" spans="1:19" s="31" customFormat="1" ht="16.5" customHeight="1" x14ac:dyDescent="0.25">
      <c r="A3" s="73" t="s">
        <v>1056</v>
      </c>
      <c r="B3" s="20"/>
      <c r="C3" s="64"/>
      <c r="D3" s="20"/>
      <c r="E3" s="20"/>
      <c r="F3" s="64"/>
      <c r="G3" s="59"/>
      <c r="H3" s="60"/>
      <c r="I3" s="59"/>
      <c r="J3" s="59"/>
      <c r="K3" s="59"/>
      <c r="L3" s="59"/>
      <c r="M3" s="59"/>
      <c r="N3" s="59"/>
      <c r="O3" s="59"/>
      <c r="P3" s="59"/>
      <c r="Q3" s="59"/>
      <c r="R3" s="78"/>
      <c r="S3" s="67"/>
    </row>
    <row r="4" spans="1:19" x14ac:dyDescent="0.25">
      <c r="A4" s="70" t="s">
        <v>636</v>
      </c>
      <c r="B4" s="71" t="s">
        <v>598</v>
      </c>
      <c r="C4" s="72">
        <v>1.5</v>
      </c>
      <c r="D4" s="71" t="s">
        <v>219</v>
      </c>
      <c r="E4" s="71" t="s">
        <v>39</v>
      </c>
      <c r="F4" s="72" t="s">
        <v>23</v>
      </c>
      <c r="G4" s="1">
        <v>11200</v>
      </c>
      <c r="H4" s="2">
        <v>-0.27</v>
      </c>
      <c r="I4" s="1">
        <f>G4*(1+H4)</f>
        <v>8176</v>
      </c>
      <c r="J4" s="1" t="s">
        <v>25</v>
      </c>
      <c r="K4" s="1" t="s">
        <v>179</v>
      </c>
      <c r="L4" s="1" t="s">
        <v>179</v>
      </c>
      <c r="M4" s="1" t="s">
        <v>191</v>
      </c>
      <c r="N4" s="1" t="s">
        <v>637</v>
      </c>
      <c r="O4" s="1">
        <v>0.83</v>
      </c>
      <c r="P4" s="1">
        <v>60.5</v>
      </c>
      <c r="Q4" s="1">
        <v>64</v>
      </c>
      <c r="R4" s="79">
        <v>1419863746</v>
      </c>
      <c r="S4" s="68" t="s">
        <v>638</v>
      </c>
    </row>
    <row r="5" spans="1:19" x14ac:dyDescent="0.25">
      <c r="A5" s="70" t="s">
        <v>639</v>
      </c>
      <c r="B5" s="71" t="s">
        <v>598</v>
      </c>
      <c r="C5" s="72">
        <v>1.51</v>
      </c>
      <c r="D5" s="71" t="s">
        <v>219</v>
      </c>
      <c r="E5" s="71" t="s">
        <v>31</v>
      </c>
      <c r="F5" s="72" t="s">
        <v>23</v>
      </c>
      <c r="G5" s="1">
        <v>10400</v>
      </c>
      <c r="H5" s="2">
        <v>-0.27</v>
      </c>
      <c r="I5" s="1">
        <f>G5*(1+H5)</f>
        <v>7592</v>
      </c>
      <c r="J5" s="1" t="s">
        <v>25</v>
      </c>
      <c r="K5" s="1" t="s">
        <v>179</v>
      </c>
      <c r="L5" s="1" t="s">
        <v>156</v>
      </c>
      <c r="M5" s="1" t="s">
        <v>191</v>
      </c>
      <c r="N5" s="1" t="s">
        <v>640</v>
      </c>
      <c r="O5" s="1">
        <v>0.83</v>
      </c>
      <c r="P5" s="1">
        <v>60.4</v>
      </c>
      <c r="Q5" s="1">
        <v>63</v>
      </c>
      <c r="R5" s="79">
        <v>1425090113</v>
      </c>
      <c r="S5" s="68" t="s">
        <v>638</v>
      </c>
    </row>
    <row r="6" spans="1:19" s="31" customFormat="1" ht="16.5" customHeight="1" x14ac:dyDescent="0.25">
      <c r="A6" s="7"/>
      <c r="B6" s="20"/>
      <c r="C6" s="64"/>
      <c r="D6" s="20"/>
      <c r="E6" s="20"/>
      <c r="F6" s="64"/>
      <c r="G6" s="59"/>
      <c r="H6" s="60"/>
      <c r="I6" s="59"/>
      <c r="J6" s="59"/>
      <c r="K6" s="59"/>
      <c r="L6" s="59"/>
      <c r="M6" s="59"/>
      <c r="N6" s="59"/>
      <c r="O6" s="59"/>
      <c r="P6" s="59"/>
      <c r="Q6" s="59"/>
      <c r="R6" s="78"/>
      <c r="S6" s="67"/>
    </row>
    <row r="7" spans="1:19" x14ac:dyDescent="0.25">
      <c r="A7" s="70" t="s">
        <v>597</v>
      </c>
      <c r="B7" s="71" t="s">
        <v>598</v>
      </c>
      <c r="C7" s="72">
        <v>1.01</v>
      </c>
      <c r="D7" s="71" t="s">
        <v>207</v>
      </c>
      <c r="E7" s="71" t="s">
        <v>203</v>
      </c>
      <c r="F7" s="72" t="s">
        <v>23</v>
      </c>
      <c r="G7" s="1">
        <v>10400</v>
      </c>
      <c r="H7" s="2">
        <v>-0.28000000000000003</v>
      </c>
      <c r="I7" s="1">
        <f>G7*(1+H7)</f>
        <v>7488</v>
      </c>
      <c r="J7" s="1" t="s">
        <v>25</v>
      </c>
      <c r="K7" s="1" t="s">
        <v>179</v>
      </c>
      <c r="L7" s="1" t="s">
        <v>156</v>
      </c>
      <c r="M7" s="1" t="s">
        <v>265</v>
      </c>
      <c r="N7" s="1" t="s">
        <v>599</v>
      </c>
      <c r="O7" s="1">
        <v>0.86</v>
      </c>
      <c r="P7" s="1">
        <v>53.7</v>
      </c>
      <c r="Q7" s="1">
        <v>61</v>
      </c>
      <c r="R7" s="79">
        <v>1206678220</v>
      </c>
      <c r="S7" s="68" t="s">
        <v>600</v>
      </c>
    </row>
    <row r="8" spans="1:19" x14ac:dyDescent="0.25">
      <c r="A8" s="70" t="s">
        <v>611</v>
      </c>
      <c r="B8" s="71" t="s">
        <v>598</v>
      </c>
      <c r="C8" s="72">
        <v>1.1299999999999999</v>
      </c>
      <c r="D8" s="71" t="s">
        <v>178</v>
      </c>
      <c r="E8" s="71" t="s">
        <v>203</v>
      </c>
      <c r="F8" s="72" t="s">
        <v>23</v>
      </c>
      <c r="G8" s="1">
        <v>9400</v>
      </c>
      <c r="H8" s="2">
        <v>-0.28000000000000003</v>
      </c>
      <c r="I8" s="1">
        <f>G8*(1+H8)</f>
        <v>6768</v>
      </c>
      <c r="J8" s="1" t="s">
        <v>25</v>
      </c>
      <c r="K8" s="1" t="s">
        <v>179</v>
      </c>
      <c r="L8" s="1" t="s">
        <v>156</v>
      </c>
      <c r="M8" s="1" t="s">
        <v>191</v>
      </c>
      <c r="N8" s="1" t="s">
        <v>612</v>
      </c>
      <c r="O8" s="1">
        <v>0.85</v>
      </c>
      <c r="P8" s="1">
        <v>55.9</v>
      </c>
      <c r="Q8" s="1">
        <v>59</v>
      </c>
      <c r="R8" s="79">
        <v>7201826435</v>
      </c>
      <c r="S8" s="68" t="s">
        <v>600</v>
      </c>
    </row>
    <row r="9" spans="1:19" s="31" customFormat="1" ht="16.5" customHeight="1" x14ac:dyDescent="0.25">
      <c r="A9" s="7"/>
      <c r="B9" s="20"/>
      <c r="C9" s="64"/>
      <c r="D9" s="20"/>
      <c r="E9" s="20"/>
      <c r="F9" s="64"/>
      <c r="G9" s="59"/>
      <c r="H9" s="60"/>
      <c r="I9" s="59"/>
      <c r="J9" s="59"/>
      <c r="K9" s="59"/>
      <c r="L9" s="59"/>
      <c r="M9" s="59"/>
      <c r="N9" s="59"/>
      <c r="O9" s="59"/>
      <c r="P9" s="59"/>
      <c r="Q9" s="59"/>
      <c r="R9" s="78"/>
      <c r="S9" s="67"/>
    </row>
    <row r="10" spans="1:19" x14ac:dyDescent="0.25">
      <c r="A10" s="70" t="s">
        <v>609</v>
      </c>
      <c r="B10" s="71" t="s">
        <v>598</v>
      </c>
      <c r="C10" s="72">
        <v>1.01</v>
      </c>
      <c r="D10" s="71" t="s">
        <v>178</v>
      </c>
      <c r="E10" s="71" t="s">
        <v>203</v>
      </c>
      <c r="F10" s="72" t="s">
        <v>23</v>
      </c>
      <c r="G10" s="1">
        <v>9400</v>
      </c>
      <c r="H10" s="2">
        <v>-0.28000000000000003</v>
      </c>
      <c r="I10" s="1">
        <f>G10*(1+H10)</f>
        <v>6768</v>
      </c>
      <c r="J10" s="1" t="s">
        <v>25</v>
      </c>
      <c r="K10" s="1" t="s">
        <v>179</v>
      </c>
      <c r="L10" s="1" t="s">
        <v>162</v>
      </c>
      <c r="M10" s="1" t="s">
        <v>191</v>
      </c>
      <c r="N10" s="1" t="s">
        <v>610</v>
      </c>
      <c r="O10" s="1">
        <v>0.83</v>
      </c>
      <c r="P10" s="1">
        <v>51.1</v>
      </c>
      <c r="Q10" s="1">
        <v>69</v>
      </c>
      <c r="R10" s="79">
        <v>6421916688</v>
      </c>
      <c r="S10" s="68" t="s">
        <v>33</v>
      </c>
    </row>
    <row r="11" spans="1:19" x14ac:dyDescent="0.25">
      <c r="A11" s="70" t="s">
        <v>613</v>
      </c>
      <c r="B11" s="71" t="s">
        <v>598</v>
      </c>
      <c r="C11" s="72">
        <v>1.1299999999999999</v>
      </c>
      <c r="D11" s="71" t="s">
        <v>178</v>
      </c>
      <c r="E11" s="71" t="s">
        <v>203</v>
      </c>
      <c r="F11" s="72" t="s">
        <v>23</v>
      </c>
      <c r="G11" s="1">
        <v>9400</v>
      </c>
      <c r="H11" s="2">
        <v>-0.28000000000000003</v>
      </c>
      <c r="I11" s="1">
        <f>G11*(1+H11)</f>
        <v>6768</v>
      </c>
      <c r="J11" s="1" t="s">
        <v>25</v>
      </c>
      <c r="K11" s="1" t="s">
        <v>179</v>
      </c>
      <c r="L11" s="1" t="s">
        <v>156</v>
      </c>
      <c r="M11" s="1" t="s">
        <v>191</v>
      </c>
      <c r="N11" s="1" t="s">
        <v>612</v>
      </c>
      <c r="O11" s="1">
        <v>0.85</v>
      </c>
      <c r="P11" s="1">
        <v>55.9</v>
      </c>
      <c r="Q11" s="1">
        <v>59</v>
      </c>
      <c r="R11" s="79">
        <v>7201826435</v>
      </c>
      <c r="S11" s="68" t="s">
        <v>33</v>
      </c>
    </row>
    <row r="12" spans="1:19" s="31" customFormat="1" ht="16.5" customHeight="1" x14ac:dyDescent="0.25">
      <c r="A12" s="7"/>
      <c r="B12" s="20"/>
      <c r="C12" s="64"/>
      <c r="D12" s="20"/>
      <c r="E12" s="20"/>
      <c r="F12" s="64"/>
      <c r="G12" s="59"/>
      <c r="H12" s="60"/>
      <c r="I12" s="59"/>
      <c r="J12" s="59"/>
      <c r="K12" s="59"/>
      <c r="L12" s="59"/>
      <c r="M12" s="59"/>
      <c r="N12" s="59"/>
      <c r="O12" s="59"/>
      <c r="P12" s="59"/>
      <c r="Q12" s="59"/>
      <c r="R12" s="78"/>
      <c r="S12" s="67"/>
    </row>
    <row r="13" spans="1:19" x14ac:dyDescent="0.25">
      <c r="A13" s="70" t="s">
        <v>607</v>
      </c>
      <c r="B13" s="71" t="s">
        <v>598</v>
      </c>
      <c r="C13" s="72">
        <v>1.01</v>
      </c>
      <c r="D13" s="71" t="s">
        <v>207</v>
      </c>
      <c r="E13" s="71" t="s">
        <v>31</v>
      </c>
      <c r="F13" s="72" t="s">
        <v>23</v>
      </c>
      <c r="G13" s="1">
        <v>7500</v>
      </c>
      <c r="H13" s="2">
        <v>-0.26</v>
      </c>
      <c r="I13" s="1">
        <f>G13*(1+H13)</f>
        <v>5550</v>
      </c>
      <c r="J13" s="1" t="s">
        <v>25</v>
      </c>
      <c r="K13" s="1" t="s">
        <v>179</v>
      </c>
      <c r="L13" s="1" t="s">
        <v>179</v>
      </c>
      <c r="M13" s="1" t="s">
        <v>191</v>
      </c>
      <c r="N13" s="1" t="s">
        <v>608</v>
      </c>
      <c r="O13" s="1">
        <v>0.86</v>
      </c>
      <c r="P13" s="1">
        <v>60.6</v>
      </c>
      <c r="Q13" s="1">
        <v>61</v>
      </c>
      <c r="R13" s="79">
        <v>2424045853</v>
      </c>
      <c r="S13" s="68" t="s">
        <v>603</v>
      </c>
    </row>
    <row r="14" spans="1:19" x14ac:dyDescent="0.25">
      <c r="A14" s="70" t="s">
        <v>601</v>
      </c>
      <c r="B14" s="71" t="s">
        <v>598</v>
      </c>
      <c r="C14" s="72">
        <v>1.01</v>
      </c>
      <c r="D14" s="71" t="s">
        <v>207</v>
      </c>
      <c r="E14" s="71" t="s">
        <v>31</v>
      </c>
      <c r="F14" s="72" t="s">
        <v>23</v>
      </c>
      <c r="G14" s="1">
        <v>7500</v>
      </c>
      <c r="H14" s="2">
        <v>-0.26</v>
      </c>
      <c r="I14" s="1">
        <f>G14*(1+H14)</f>
        <v>5550</v>
      </c>
      <c r="J14" s="1" t="s">
        <v>25</v>
      </c>
      <c r="K14" s="1" t="s">
        <v>179</v>
      </c>
      <c r="L14" s="1" t="s">
        <v>156</v>
      </c>
      <c r="M14" s="1" t="s">
        <v>191</v>
      </c>
      <c r="N14" s="1" t="s">
        <v>602</v>
      </c>
      <c r="O14" s="1">
        <v>0.84</v>
      </c>
      <c r="P14" s="1">
        <v>56.4</v>
      </c>
      <c r="Q14" s="1">
        <v>61</v>
      </c>
      <c r="R14" s="79">
        <v>6224263256</v>
      </c>
      <c r="S14" s="68" t="s">
        <v>603</v>
      </c>
    </row>
    <row r="15" spans="1:19" s="31" customFormat="1" x14ac:dyDescent="0.25">
      <c r="A15" s="10"/>
      <c r="B15" s="20"/>
      <c r="C15" s="64"/>
      <c r="D15" s="20"/>
      <c r="E15" s="20"/>
      <c r="F15" s="64"/>
      <c r="G15" s="59"/>
      <c r="H15" s="60"/>
      <c r="I15" s="59"/>
      <c r="J15" s="59"/>
      <c r="K15" s="59"/>
      <c r="L15" s="59"/>
      <c r="M15" s="59"/>
      <c r="N15" s="59"/>
      <c r="O15" s="59"/>
      <c r="P15" s="59"/>
      <c r="Q15" s="59"/>
      <c r="R15" s="78"/>
      <c r="S15" s="67"/>
    </row>
    <row r="16" spans="1:19" x14ac:dyDescent="0.25">
      <c r="A16" s="70" t="s">
        <v>841</v>
      </c>
      <c r="B16" s="71" t="s">
        <v>788</v>
      </c>
      <c r="C16" s="72">
        <v>1.7</v>
      </c>
      <c r="D16" s="71" t="s">
        <v>258</v>
      </c>
      <c r="E16" s="71" t="s">
        <v>60</v>
      </c>
      <c r="F16" s="72" t="s">
        <v>23</v>
      </c>
      <c r="G16" s="1">
        <v>3800</v>
      </c>
      <c r="H16" s="2">
        <v>-0.19999999999999996</v>
      </c>
      <c r="I16" s="1">
        <f>G16*(1+H16)</f>
        <v>3040</v>
      </c>
      <c r="J16" s="1" t="s">
        <v>25</v>
      </c>
      <c r="K16" s="1" t="s">
        <v>156</v>
      </c>
      <c r="L16" s="1" t="s">
        <v>162</v>
      </c>
      <c r="M16" s="1" t="s">
        <v>265</v>
      </c>
      <c r="N16" s="1" t="s">
        <v>842</v>
      </c>
      <c r="O16" s="1">
        <v>1.53</v>
      </c>
      <c r="P16" s="1">
        <v>65.7</v>
      </c>
      <c r="Q16" s="1">
        <v>60</v>
      </c>
      <c r="R16" s="79">
        <v>6305319021</v>
      </c>
      <c r="S16" s="68" t="s">
        <v>843</v>
      </c>
    </row>
    <row r="17" spans="1:19" x14ac:dyDescent="0.25">
      <c r="A17" s="70" t="s">
        <v>850</v>
      </c>
      <c r="B17" s="71" t="s">
        <v>788</v>
      </c>
      <c r="C17" s="72">
        <v>2.0099999999999998</v>
      </c>
      <c r="D17" s="71" t="s">
        <v>258</v>
      </c>
      <c r="E17" s="71" t="s">
        <v>60</v>
      </c>
      <c r="F17" s="72" t="s">
        <v>23</v>
      </c>
      <c r="G17" s="1">
        <v>4900</v>
      </c>
      <c r="H17" s="2">
        <v>-0.21999999999999997</v>
      </c>
      <c r="I17" s="1">
        <f>G17*(1+H17)</f>
        <v>3822</v>
      </c>
      <c r="J17" s="1" t="s">
        <v>25</v>
      </c>
      <c r="K17" s="1" t="s">
        <v>156</v>
      </c>
      <c r="L17" s="1" t="s">
        <v>170</v>
      </c>
      <c r="M17" s="1" t="s">
        <v>265</v>
      </c>
      <c r="N17" s="1" t="s">
        <v>851</v>
      </c>
      <c r="O17" s="1">
        <v>1.48</v>
      </c>
      <c r="P17" s="1">
        <v>66.8</v>
      </c>
      <c r="Q17" s="1">
        <v>59</v>
      </c>
      <c r="R17" s="79">
        <v>1309318746</v>
      </c>
      <c r="S17" s="68" t="s">
        <v>843</v>
      </c>
    </row>
    <row r="18" spans="1:19" x14ac:dyDescent="0.25">
      <c r="A18" s="70"/>
      <c r="B18" s="71"/>
      <c r="C18" s="72"/>
      <c r="D18" s="71"/>
      <c r="E18" s="71"/>
      <c r="F18" s="72"/>
    </row>
    <row r="20" spans="1:19" s="10" customFormat="1" x14ac:dyDescent="0.25">
      <c r="A20" s="73" t="s">
        <v>911</v>
      </c>
      <c r="B20" s="6"/>
      <c r="C20" s="6"/>
      <c r="D20" s="7"/>
      <c r="E20" s="7"/>
      <c r="F20" s="6"/>
      <c r="G20" s="8"/>
      <c r="H20" s="9"/>
      <c r="I20" s="9"/>
      <c r="J20" s="8"/>
      <c r="K20" s="8"/>
      <c r="L20" s="8"/>
      <c r="M20" s="8"/>
      <c r="N20" s="8"/>
      <c r="O20" s="8"/>
      <c r="P20" s="8"/>
      <c r="Q20" s="8"/>
      <c r="R20" s="80"/>
      <c r="S20" s="8"/>
    </row>
    <row r="21" spans="1:19" s="15" customFormat="1" x14ac:dyDescent="0.25">
      <c r="A21" s="11" t="s">
        <v>912</v>
      </c>
      <c r="B21" s="12" t="s">
        <v>913</v>
      </c>
      <c r="C21" s="13">
        <v>9.26</v>
      </c>
      <c r="D21" s="12" t="s">
        <v>914</v>
      </c>
      <c r="E21" s="12" t="s">
        <v>915</v>
      </c>
      <c r="F21" s="13" t="s">
        <v>916</v>
      </c>
      <c r="G21" s="61" t="s">
        <v>917</v>
      </c>
      <c r="H21" s="14">
        <v>1500</v>
      </c>
      <c r="I21" s="16">
        <f>H21*C21</f>
        <v>13890</v>
      </c>
      <c r="J21" s="14" t="s">
        <v>918</v>
      </c>
      <c r="K21" s="14"/>
      <c r="L21" s="14"/>
      <c r="M21" s="14"/>
      <c r="N21" s="14"/>
      <c r="O21" s="14"/>
      <c r="P21" s="14"/>
      <c r="Q21" s="14"/>
      <c r="R21" s="79"/>
      <c r="S21" s="69"/>
    </row>
    <row r="22" spans="1:19" s="15" customFormat="1" x14ac:dyDescent="0.25">
      <c r="A22" s="11" t="s">
        <v>919</v>
      </c>
      <c r="B22" s="12" t="s">
        <v>920</v>
      </c>
      <c r="C22" s="13">
        <v>11.31</v>
      </c>
      <c r="D22" s="12" t="s">
        <v>921</v>
      </c>
      <c r="E22" s="12" t="s">
        <v>922</v>
      </c>
      <c r="F22" s="13" t="s">
        <v>916</v>
      </c>
      <c r="G22" s="61" t="s">
        <v>923</v>
      </c>
      <c r="H22" s="14">
        <v>2700</v>
      </c>
      <c r="I22" s="16">
        <f>H22*C22</f>
        <v>30537</v>
      </c>
      <c r="J22" s="14" t="s">
        <v>918</v>
      </c>
      <c r="K22" s="14"/>
      <c r="L22" s="14"/>
      <c r="M22" s="14"/>
      <c r="N22" s="14"/>
      <c r="O22" s="14"/>
      <c r="P22" s="14"/>
      <c r="Q22" s="14"/>
      <c r="R22" s="79"/>
      <c r="S22" s="69"/>
    </row>
    <row r="23" spans="1:19" s="15" customFormat="1" x14ac:dyDescent="0.25">
      <c r="A23" s="11" t="s">
        <v>924</v>
      </c>
      <c r="B23" s="12" t="s">
        <v>925</v>
      </c>
      <c r="C23" s="13">
        <v>9.8800000000000008</v>
      </c>
      <c r="D23" s="12" t="s">
        <v>926</v>
      </c>
      <c r="E23" s="12"/>
      <c r="F23" s="13" t="s">
        <v>916</v>
      </c>
      <c r="G23" s="61" t="s">
        <v>927</v>
      </c>
      <c r="H23" s="14">
        <v>4500</v>
      </c>
      <c r="I23" s="16">
        <f>H23*C23</f>
        <v>44460</v>
      </c>
      <c r="J23" s="14" t="s">
        <v>918</v>
      </c>
      <c r="K23" s="14"/>
      <c r="L23" s="14"/>
      <c r="M23" s="14"/>
      <c r="N23" s="14"/>
      <c r="O23" s="14"/>
      <c r="P23" s="14"/>
      <c r="Q23" s="14"/>
      <c r="R23" s="79"/>
      <c r="S23" s="69"/>
    </row>
    <row r="24" spans="1:19" s="15" customFormat="1" x14ac:dyDescent="0.25">
      <c r="A24" s="11" t="s">
        <v>928</v>
      </c>
      <c r="B24" s="12" t="s">
        <v>925</v>
      </c>
      <c r="C24" s="13">
        <v>2.37</v>
      </c>
      <c r="D24" s="12" t="s">
        <v>914</v>
      </c>
      <c r="E24" s="12" t="s">
        <v>915</v>
      </c>
      <c r="F24" s="13" t="s">
        <v>916</v>
      </c>
      <c r="G24" s="61" t="s">
        <v>929</v>
      </c>
      <c r="H24" s="14">
        <v>1700</v>
      </c>
      <c r="I24" s="16">
        <f>H24*C24</f>
        <v>4029</v>
      </c>
      <c r="J24" s="14"/>
      <c r="K24" s="14"/>
      <c r="L24" s="14"/>
      <c r="M24" s="14"/>
      <c r="N24" s="14"/>
      <c r="O24" s="14"/>
      <c r="P24" s="14"/>
      <c r="Q24" s="14"/>
      <c r="R24" s="79"/>
      <c r="S24" s="69"/>
    </row>
    <row r="25" spans="1:19" s="15" customFormat="1" x14ac:dyDescent="0.25">
      <c r="A25" s="11"/>
      <c r="B25" s="12"/>
      <c r="C25" s="13"/>
      <c r="D25" s="12"/>
      <c r="E25" s="12"/>
      <c r="F25" s="13"/>
      <c r="G25" s="69"/>
      <c r="H25" s="14"/>
      <c r="I25" s="16"/>
      <c r="J25" s="14"/>
      <c r="K25" s="14"/>
      <c r="L25" s="14"/>
      <c r="M25" s="14"/>
      <c r="N25" s="14"/>
      <c r="O25" s="14"/>
      <c r="P25" s="14"/>
      <c r="Q25" s="14"/>
      <c r="R25" s="79"/>
      <c r="S25" s="69"/>
    </row>
    <row r="27" spans="1:19" x14ac:dyDescent="0.25">
      <c r="A27" s="11" t="s">
        <v>478</v>
      </c>
      <c r="B27" s="65" t="s">
        <v>479</v>
      </c>
      <c r="C27" s="66">
        <v>0.7</v>
      </c>
      <c r="D27" s="65" t="s">
        <v>194</v>
      </c>
      <c r="E27" s="65" t="s">
        <v>31</v>
      </c>
      <c r="F27" s="66" t="s">
        <v>23</v>
      </c>
      <c r="G27" s="1">
        <v>4300</v>
      </c>
      <c r="H27" s="2">
        <v>-0.45999999999999996</v>
      </c>
      <c r="I27" s="1">
        <f t="shared" ref="I27:I31" si="0">G27*(1+H27)</f>
        <v>2322</v>
      </c>
      <c r="J27" s="1" t="s">
        <v>25</v>
      </c>
      <c r="K27" s="1" t="s">
        <v>179</v>
      </c>
      <c r="L27" s="1" t="s">
        <v>179</v>
      </c>
      <c r="M27" s="1" t="s">
        <v>191</v>
      </c>
      <c r="N27" s="1" t="s">
        <v>480</v>
      </c>
      <c r="O27" s="1">
        <v>1.05</v>
      </c>
      <c r="P27" s="1">
        <v>67.7</v>
      </c>
      <c r="Q27" s="1">
        <v>70</v>
      </c>
      <c r="R27" s="79">
        <v>2338756865</v>
      </c>
      <c r="S27" s="68" t="s">
        <v>481</v>
      </c>
    </row>
    <row r="28" spans="1:19" x14ac:dyDescent="0.25">
      <c r="A28" s="11" t="s">
        <v>482</v>
      </c>
      <c r="B28" s="65" t="s">
        <v>479</v>
      </c>
      <c r="C28" s="66">
        <v>3.19</v>
      </c>
      <c r="D28" s="65" t="s">
        <v>260</v>
      </c>
      <c r="E28" s="65" t="s">
        <v>39</v>
      </c>
      <c r="F28" s="66" t="s">
        <v>23</v>
      </c>
      <c r="G28" s="1">
        <v>5700</v>
      </c>
      <c r="H28" s="2">
        <v>-0.25</v>
      </c>
      <c r="I28" s="1">
        <f t="shared" si="0"/>
        <v>4275</v>
      </c>
      <c r="J28" s="1" t="s">
        <v>25</v>
      </c>
      <c r="K28" s="1" t="s">
        <v>179</v>
      </c>
      <c r="L28" s="1" t="s">
        <v>179</v>
      </c>
      <c r="M28" s="1" t="s">
        <v>1057</v>
      </c>
      <c r="N28" s="1" t="s">
        <v>483</v>
      </c>
      <c r="O28" s="1">
        <v>1.01</v>
      </c>
      <c r="P28" s="1">
        <v>69.099999999999994</v>
      </c>
      <c r="Q28" s="1">
        <v>64</v>
      </c>
      <c r="R28" s="79">
        <v>2225192450</v>
      </c>
      <c r="S28" s="68" t="s">
        <v>484</v>
      </c>
    </row>
    <row r="30" spans="1:19" x14ac:dyDescent="0.25">
      <c r="A30" s="11" t="s">
        <v>485</v>
      </c>
      <c r="B30" s="65" t="s">
        <v>486</v>
      </c>
      <c r="C30" s="66">
        <v>0.52</v>
      </c>
      <c r="D30" s="65" t="s">
        <v>194</v>
      </c>
      <c r="E30" s="65" t="s">
        <v>31</v>
      </c>
      <c r="F30" s="66" t="s">
        <v>23</v>
      </c>
      <c r="G30" s="1">
        <v>2900</v>
      </c>
      <c r="H30" s="2">
        <v>-0.19999999999999996</v>
      </c>
      <c r="I30" s="1">
        <f t="shared" si="0"/>
        <v>2320</v>
      </c>
      <c r="J30" s="1" t="s">
        <v>25</v>
      </c>
      <c r="K30" s="1" t="s">
        <v>162</v>
      </c>
      <c r="L30" s="1" t="s">
        <v>157</v>
      </c>
      <c r="M30" s="1" t="s">
        <v>191</v>
      </c>
      <c r="N30" s="1" t="s">
        <v>487</v>
      </c>
      <c r="O30" s="1">
        <v>1.61</v>
      </c>
      <c r="P30" s="1">
        <v>81.599999999999994</v>
      </c>
      <c r="Q30" s="1">
        <v>77</v>
      </c>
      <c r="R30" s="79">
        <v>2386901897</v>
      </c>
      <c r="S30" s="68" t="s">
        <v>33</v>
      </c>
    </row>
    <row r="31" spans="1:19" x14ac:dyDescent="0.25">
      <c r="A31" s="11" t="s">
        <v>488</v>
      </c>
      <c r="B31" s="65" t="s">
        <v>486</v>
      </c>
      <c r="C31" s="66">
        <v>0.71</v>
      </c>
      <c r="D31" s="65" t="s">
        <v>178</v>
      </c>
      <c r="E31" s="65" t="s">
        <v>39</v>
      </c>
      <c r="F31" s="66" t="s">
        <v>23</v>
      </c>
      <c r="G31" s="1">
        <v>4800</v>
      </c>
      <c r="H31" s="2">
        <v>-0.19999999999999996</v>
      </c>
      <c r="I31" s="1">
        <f t="shared" si="0"/>
        <v>3840</v>
      </c>
      <c r="J31" s="1" t="s">
        <v>25</v>
      </c>
      <c r="K31" s="1" t="s">
        <v>156</v>
      </c>
      <c r="L31" s="1" t="s">
        <v>162</v>
      </c>
      <c r="M31" s="1" t="s">
        <v>171</v>
      </c>
      <c r="N31" s="1" t="s">
        <v>489</v>
      </c>
      <c r="O31" s="1">
        <v>2.21</v>
      </c>
      <c r="P31" s="1">
        <v>81.3</v>
      </c>
      <c r="Q31" s="1">
        <v>66</v>
      </c>
      <c r="R31" s="79">
        <v>6235663062</v>
      </c>
      <c r="S31" s="68" t="s">
        <v>490</v>
      </c>
    </row>
    <row r="33" spans="1:19" x14ac:dyDescent="0.25">
      <c r="A33" s="11" t="s">
        <v>491</v>
      </c>
      <c r="B33" s="65" t="s">
        <v>492</v>
      </c>
      <c r="C33" s="66">
        <v>0.73</v>
      </c>
      <c r="D33" s="65" t="s">
        <v>202</v>
      </c>
      <c r="E33" s="65" t="s">
        <v>53</v>
      </c>
      <c r="F33" s="66" t="s">
        <v>282</v>
      </c>
      <c r="G33" s="1">
        <v>2300</v>
      </c>
      <c r="H33" s="2">
        <v>-0.34782608695652173</v>
      </c>
      <c r="I33" s="1">
        <f t="shared" ref="I33:I39" si="1">G33*(1+H33)</f>
        <v>1500</v>
      </c>
      <c r="J33" s="1" t="s">
        <v>25</v>
      </c>
      <c r="K33" s="1" t="s">
        <v>25</v>
      </c>
      <c r="L33" s="1" t="s">
        <v>25</v>
      </c>
      <c r="M33" s="1" t="s">
        <v>26</v>
      </c>
      <c r="N33" s="1" t="s">
        <v>208</v>
      </c>
      <c r="O33" s="1">
        <v>0</v>
      </c>
      <c r="P33" s="1">
        <v>0</v>
      </c>
      <c r="Q33" s="1">
        <v>0</v>
      </c>
      <c r="R33" s="79" t="s">
        <v>28</v>
      </c>
      <c r="S33" s="68" t="s">
        <v>33</v>
      </c>
    </row>
    <row r="34" spans="1:19" x14ac:dyDescent="0.25">
      <c r="A34" s="11" t="s">
        <v>511</v>
      </c>
      <c r="B34" s="65" t="s">
        <v>492</v>
      </c>
      <c r="C34" s="66">
        <v>1.27</v>
      </c>
      <c r="D34" s="65" t="s">
        <v>178</v>
      </c>
      <c r="E34" s="65" t="s">
        <v>46</v>
      </c>
      <c r="F34" s="66" t="s">
        <v>23</v>
      </c>
      <c r="G34" s="1">
        <v>8700</v>
      </c>
      <c r="H34" s="2">
        <v>-0.37</v>
      </c>
      <c r="I34" s="1">
        <f t="shared" si="1"/>
        <v>5481</v>
      </c>
      <c r="J34" s="1" t="s">
        <v>25</v>
      </c>
      <c r="K34" s="1" t="s">
        <v>179</v>
      </c>
      <c r="L34" s="1" t="s">
        <v>156</v>
      </c>
      <c r="M34" s="1" t="s">
        <v>191</v>
      </c>
      <c r="N34" s="1" t="s">
        <v>512</v>
      </c>
      <c r="O34" s="1">
        <v>1.22</v>
      </c>
      <c r="P34" s="1">
        <v>79.400000000000006</v>
      </c>
      <c r="Q34" s="1">
        <v>67</v>
      </c>
      <c r="R34" s="79">
        <v>2437376436</v>
      </c>
      <c r="S34" s="68" t="s">
        <v>513</v>
      </c>
    </row>
    <row r="35" spans="1:19" x14ac:dyDescent="0.25">
      <c r="A35" s="11" t="s">
        <v>514</v>
      </c>
      <c r="B35" s="65" t="s">
        <v>492</v>
      </c>
      <c r="C35" s="66">
        <v>1.37</v>
      </c>
      <c r="D35" s="65" t="s">
        <v>194</v>
      </c>
      <c r="E35" s="65" t="s">
        <v>31</v>
      </c>
      <c r="F35" s="66" t="s">
        <v>23</v>
      </c>
      <c r="G35" s="1">
        <v>6900</v>
      </c>
      <c r="H35" s="2">
        <v>-0.19999999999999996</v>
      </c>
      <c r="I35" s="1">
        <f t="shared" si="1"/>
        <v>5520</v>
      </c>
      <c r="J35" s="1" t="s">
        <v>25</v>
      </c>
      <c r="K35" s="1" t="s">
        <v>156</v>
      </c>
      <c r="L35" s="1" t="s">
        <v>162</v>
      </c>
      <c r="M35" s="1" t="s">
        <v>191</v>
      </c>
      <c r="N35" s="1" t="s">
        <v>515</v>
      </c>
      <c r="O35" s="1">
        <v>1.1100000000000001</v>
      </c>
      <c r="P35" s="1">
        <v>69.400000000000006</v>
      </c>
      <c r="Q35" s="1">
        <v>59</v>
      </c>
      <c r="R35" s="79">
        <v>6147707478</v>
      </c>
      <c r="S35" s="68" t="s">
        <v>516</v>
      </c>
    </row>
    <row r="36" spans="1:19" x14ac:dyDescent="0.25">
      <c r="A36" s="11" t="s">
        <v>517</v>
      </c>
      <c r="B36" s="65" t="s">
        <v>492</v>
      </c>
      <c r="C36" s="66">
        <v>1.5</v>
      </c>
      <c r="D36" s="65" t="s">
        <v>178</v>
      </c>
      <c r="E36" s="65" t="s">
        <v>22</v>
      </c>
      <c r="F36" s="66" t="s">
        <v>421</v>
      </c>
      <c r="G36" s="1">
        <v>8600</v>
      </c>
      <c r="H36" s="2">
        <v>-0.5</v>
      </c>
      <c r="I36" s="1">
        <f t="shared" si="1"/>
        <v>4300</v>
      </c>
      <c r="J36" s="1" t="s">
        <v>25</v>
      </c>
      <c r="K36" s="1" t="s">
        <v>422</v>
      </c>
      <c r="L36" s="1" t="s">
        <v>422</v>
      </c>
      <c r="M36" s="1" t="s">
        <v>1059</v>
      </c>
      <c r="N36" s="1" t="s">
        <v>518</v>
      </c>
      <c r="O36" s="1">
        <v>1.35</v>
      </c>
      <c r="P36" s="1">
        <v>74.8</v>
      </c>
      <c r="Q36" s="1">
        <v>58</v>
      </c>
      <c r="R36" s="79">
        <v>220000054417</v>
      </c>
      <c r="S36" s="68" t="s">
        <v>519</v>
      </c>
    </row>
    <row r="37" spans="1:19" x14ac:dyDescent="0.25">
      <c r="A37" s="11" t="s">
        <v>520</v>
      </c>
      <c r="B37" s="65" t="s">
        <v>492</v>
      </c>
      <c r="C37" s="66">
        <v>1.54</v>
      </c>
      <c r="D37" s="65" t="s">
        <v>202</v>
      </c>
      <c r="E37" s="65" t="s">
        <v>46</v>
      </c>
      <c r="F37" s="66" t="s">
        <v>23</v>
      </c>
      <c r="G37" s="1">
        <v>9900</v>
      </c>
      <c r="H37" s="2">
        <v>-0.31999999999999995</v>
      </c>
      <c r="I37" s="1">
        <f t="shared" si="1"/>
        <v>6732.0000000000009</v>
      </c>
      <c r="J37" s="1" t="s">
        <v>25</v>
      </c>
      <c r="K37" s="1" t="s">
        <v>179</v>
      </c>
      <c r="L37" s="1" t="s">
        <v>156</v>
      </c>
      <c r="M37" s="1" t="s">
        <v>158</v>
      </c>
      <c r="N37" s="1" t="s">
        <v>521</v>
      </c>
      <c r="O37" s="1">
        <v>1.29</v>
      </c>
      <c r="P37" s="1">
        <v>58.9</v>
      </c>
      <c r="Q37" s="1">
        <v>64</v>
      </c>
      <c r="R37" s="79">
        <v>2225346115</v>
      </c>
      <c r="S37" s="68" t="s">
        <v>522</v>
      </c>
    </row>
    <row r="38" spans="1:19" x14ac:dyDescent="0.25">
      <c r="A38" s="11" t="s">
        <v>526</v>
      </c>
      <c r="B38" s="65" t="s">
        <v>492</v>
      </c>
      <c r="C38" s="66">
        <v>2.02</v>
      </c>
      <c r="D38" s="65" t="s">
        <v>245</v>
      </c>
      <c r="E38" s="65" t="s">
        <v>60</v>
      </c>
      <c r="F38" s="66" t="s">
        <v>23</v>
      </c>
      <c r="G38" s="1">
        <v>7700</v>
      </c>
      <c r="H38" s="2">
        <v>-1.0000000000000009E-2</v>
      </c>
      <c r="I38" s="1">
        <f t="shared" si="1"/>
        <v>7623</v>
      </c>
      <c r="J38" s="1" t="s">
        <v>25</v>
      </c>
      <c r="K38" s="1" t="s">
        <v>156</v>
      </c>
      <c r="L38" s="1" t="s">
        <v>162</v>
      </c>
      <c r="M38" s="1" t="s">
        <v>191</v>
      </c>
      <c r="N38" s="1" t="s">
        <v>527</v>
      </c>
      <c r="O38" s="1">
        <v>1.26</v>
      </c>
      <c r="P38" s="1">
        <v>64.099999999999994</v>
      </c>
      <c r="Q38" s="1">
        <v>57</v>
      </c>
      <c r="R38" s="79">
        <v>7391091019</v>
      </c>
      <c r="S38" s="68" t="s">
        <v>528</v>
      </c>
    </row>
    <row r="39" spans="1:19" x14ac:dyDescent="0.25">
      <c r="A39" s="11" t="s">
        <v>523</v>
      </c>
      <c r="B39" s="65" t="s">
        <v>492</v>
      </c>
      <c r="C39" s="66">
        <v>2.14</v>
      </c>
      <c r="D39" s="65" t="s">
        <v>245</v>
      </c>
      <c r="E39" s="65" t="s">
        <v>31</v>
      </c>
      <c r="F39" s="66" t="s">
        <v>23</v>
      </c>
      <c r="G39" s="1">
        <v>8000</v>
      </c>
      <c r="H39" s="2">
        <v>-1.0000000000000009E-2</v>
      </c>
      <c r="I39" s="1">
        <f t="shared" si="1"/>
        <v>7920</v>
      </c>
      <c r="J39" s="1" t="s">
        <v>25</v>
      </c>
      <c r="K39" s="1" t="s">
        <v>179</v>
      </c>
      <c r="L39" s="1" t="s">
        <v>156</v>
      </c>
      <c r="M39" s="1" t="s">
        <v>191</v>
      </c>
      <c r="N39" s="1" t="s">
        <v>524</v>
      </c>
      <c r="O39" s="1">
        <v>1.1100000000000001</v>
      </c>
      <c r="P39" s="1">
        <v>67.2</v>
      </c>
      <c r="Q39" s="1">
        <v>72</v>
      </c>
      <c r="R39" s="79">
        <v>6262059897</v>
      </c>
      <c r="S39" s="68" t="s">
        <v>525</v>
      </c>
    </row>
    <row r="40" spans="1:19" x14ac:dyDescent="0.25">
      <c r="A40" s="11" t="s">
        <v>545</v>
      </c>
      <c r="B40" s="65" t="s">
        <v>492</v>
      </c>
      <c r="C40" s="66">
        <v>7.01</v>
      </c>
      <c r="D40" s="65" t="s">
        <v>437</v>
      </c>
      <c r="E40" s="65" t="s">
        <v>22</v>
      </c>
      <c r="F40" s="66" t="s">
        <v>23</v>
      </c>
      <c r="I40" s="1">
        <v>6500</v>
      </c>
      <c r="J40" s="1" t="s">
        <v>25</v>
      </c>
      <c r="K40" s="1" t="s">
        <v>179</v>
      </c>
      <c r="L40" s="1" t="s">
        <v>162</v>
      </c>
      <c r="M40" s="1" t="s">
        <v>158</v>
      </c>
      <c r="N40" s="1" t="s">
        <v>546</v>
      </c>
      <c r="O40" s="1">
        <v>1.02</v>
      </c>
      <c r="P40" s="1">
        <v>62.3</v>
      </c>
      <c r="Q40" s="1">
        <v>68</v>
      </c>
      <c r="R40" s="79">
        <v>2221489777</v>
      </c>
      <c r="S40" s="68" t="s">
        <v>547</v>
      </c>
    </row>
    <row r="42" spans="1:19" x14ac:dyDescent="0.25">
      <c r="A42" s="11" t="s">
        <v>549</v>
      </c>
      <c r="B42" s="65" t="s">
        <v>548</v>
      </c>
      <c r="C42" s="66">
        <v>0.7</v>
      </c>
      <c r="D42" s="65" t="s">
        <v>178</v>
      </c>
      <c r="E42" s="65" t="s">
        <v>31</v>
      </c>
      <c r="F42" s="66" t="s">
        <v>23</v>
      </c>
      <c r="G42" s="1">
        <v>4500</v>
      </c>
      <c r="H42" s="2">
        <v>-0.42000000000000004</v>
      </c>
      <c r="I42" s="1">
        <f t="shared" ref="I42:I57" si="2">G42*(1+H42)</f>
        <v>2610</v>
      </c>
      <c r="J42" s="1" t="s">
        <v>25</v>
      </c>
      <c r="K42" s="1" t="s">
        <v>156</v>
      </c>
      <c r="L42" s="1" t="s">
        <v>156</v>
      </c>
      <c r="M42" s="1" t="s">
        <v>1057</v>
      </c>
      <c r="N42" s="1" t="s">
        <v>550</v>
      </c>
      <c r="O42" s="1">
        <v>1.43</v>
      </c>
      <c r="P42" s="1">
        <v>68.599999999999994</v>
      </c>
      <c r="Q42" s="1">
        <v>61</v>
      </c>
      <c r="R42" s="79">
        <v>1439416688</v>
      </c>
      <c r="S42" s="68" t="s">
        <v>551</v>
      </c>
    </row>
    <row r="43" spans="1:19" x14ac:dyDescent="0.25">
      <c r="A43" s="11" t="s">
        <v>552</v>
      </c>
      <c r="B43" s="65" t="s">
        <v>548</v>
      </c>
      <c r="C43" s="66">
        <v>0.7</v>
      </c>
      <c r="D43" s="65" t="s">
        <v>194</v>
      </c>
      <c r="E43" s="65" t="s">
        <v>203</v>
      </c>
      <c r="F43" s="66" t="s">
        <v>23</v>
      </c>
      <c r="G43" s="1">
        <v>5000</v>
      </c>
      <c r="H43" s="2">
        <v>-0.42000000000000004</v>
      </c>
      <c r="I43" s="1">
        <f t="shared" si="2"/>
        <v>2900</v>
      </c>
      <c r="J43" s="1" t="s">
        <v>25</v>
      </c>
      <c r="K43" s="1" t="s">
        <v>179</v>
      </c>
      <c r="L43" s="1" t="s">
        <v>156</v>
      </c>
      <c r="M43" s="1" t="s">
        <v>158</v>
      </c>
      <c r="N43" s="1" t="s">
        <v>553</v>
      </c>
      <c r="O43" s="1">
        <v>1.39</v>
      </c>
      <c r="P43" s="1">
        <v>67.400000000000006</v>
      </c>
      <c r="Q43" s="1">
        <v>62</v>
      </c>
      <c r="R43" s="79">
        <v>7416988484</v>
      </c>
      <c r="S43" s="68" t="s">
        <v>554</v>
      </c>
    </row>
    <row r="44" spans="1:19" x14ac:dyDescent="0.25">
      <c r="A44" s="11" t="s">
        <v>555</v>
      </c>
      <c r="B44" s="65" t="s">
        <v>548</v>
      </c>
      <c r="C44" s="66">
        <v>0.7</v>
      </c>
      <c r="D44" s="65" t="s">
        <v>219</v>
      </c>
      <c r="E44" s="65" t="s">
        <v>203</v>
      </c>
      <c r="F44" s="66" t="s">
        <v>23</v>
      </c>
      <c r="G44" s="1">
        <v>4700</v>
      </c>
      <c r="H44" s="2">
        <v>-0.42000000000000004</v>
      </c>
      <c r="I44" s="1">
        <f t="shared" si="2"/>
        <v>2726</v>
      </c>
      <c r="J44" s="1" t="s">
        <v>25</v>
      </c>
      <c r="K44" s="1" t="s">
        <v>156</v>
      </c>
      <c r="L44" s="1" t="s">
        <v>156</v>
      </c>
      <c r="M44" s="1" t="s">
        <v>158</v>
      </c>
      <c r="N44" s="1" t="s">
        <v>556</v>
      </c>
      <c r="O44" s="1">
        <v>1.39</v>
      </c>
      <c r="P44" s="1">
        <v>69.5</v>
      </c>
      <c r="Q44" s="1">
        <v>63</v>
      </c>
      <c r="R44" s="79">
        <v>6415676292</v>
      </c>
      <c r="S44" s="68" t="s">
        <v>557</v>
      </c>
    </row>
    <row r="45" spans="1:19" x14ac:dyDescent="0.25">
      <c r="A45" s="11" t="s">
        <v>558</v>
      </c>
      <c r="B45" s="65" t="s">
        <v>548</v>
      </c>
      <c r="C45" s="66">
        <v>0.7</v>
      </c>
      <c r="D45" s="65" t="s">
        <v>219</v>
      </c>
      <c r="E45" s="65" t="s">
        <v>46</v>
      </c>
      <c r="F45" s="66" t="s">
        <v>23</v>
      </c>
      <c r="G45" s="1">
        <v>4500</v>
      </c>
      <c r="H45" s="2">
        <v>-0.42000000000000004</v>
      </c>
      <c r="I45" s="1">
        <f t="shared" si="2"/>
        <v>2610</v>
      </c>
      <c r="J45" s="1" t="s">
        <v>25</v>
      </c>
      <c r="K45" s="1" t="s">
        <v>156</v>
      </c>
      <c r="L45" s="1" t="s">
        <v>156</v>
      </c>
      <c r="M45" s="1" t="s">
        <v>158</v>
      </c>
      <c r="N45" s="1" t="s">
        <v>559</v>
      </c>
      <c r="O45" s="1">
        <v>1.35</v>
      </c>
      <c r="P45" s="1">
        <v>69.099999999999994</v>
      </c>
      <c r="Q45" s="1">
        <v>68</v>
      </c>
      <c r="R45" s="79">
        <v>7438684199</v>
      </c>
      <c r="S45" s="68" t="s">
        <v>560</v>
      </c>
    </row>
    <row r="46" spans="1:19" x14ac:dyDescent="0.25">
      <c r="A46" s="11" t="s">
        <v>561</v>
      </c>
      <c r="B46" s="65" t="s">
        <v>548</v>
      </c>
      <c r="C46" s="66">
        <v>0.8</v>
      </c>
      <c r="D46" s="65" t="s">
        <v>194</v>
      </c>
      <c r="E46" s="65" t="s">
        <v>39</v>
      </c>
      <c r="F46" s="66" t="s">
        <v>23</v>
      </c>
      <c r="G46" s="1">
        <v>4600</v>
      </c>
      <c r="H46" s="2">
        <v>-0.42000000000000004</v>
      </c>
      <c r="I46" s="1">
        <f t="shared" si="2"/>
        <v>2668</v>
      </c>
      <c r="J46" s="1" t="s">
        <v>25</v>
      </c>
      <c r="K46" s="1" t="s">
        <v>179</v>
      </c>
      <c r="L46" s="1" t="s">
        <v>156</v>
      </c>
      <c r="M46" s="1" t="s">
        <v>1057</v>
      </c>
      <c r="N46" s="1" t="s">
        <v>562</v>
      </c>
      <c r="O46" s="1">
        <v>1.38</v>
      </c>
      <c r="P46" s="1">
        <v>69.7</v>
      </c>
      <c r="Q46" s="1">
        <v>63</v>
      </c>
      <c r="R46" s="79">
        <v>6432405733</v>
      </c>
      <c r="S46" s="68" t="s">
        <v>563</v>
      </c>
    </row>
    <row r="47" spans="1:19" x14ac:dyDescent="0.25">
      <c r="A47" s="11" t="s">
        <v>567</v>
      </c>
      <c r="B47" s="65" t="s">
        <v>548</v>
      </c>
      <c r="C47" s="66">
        <v>0.9</v>
      </c>
      <c r="D47" s="65" t="s">
        <v>219</v>
      </c>
      <c r="E47" s="65" t="s">
        <v>60</v>
      </c>
      <c r="F47" s="66" t="s">
        <v>23</v>
      </c>
      <c r="G47" s="1">
        <v>4600</v>
      </c>
      <c r="H47" s="2">
        <v>-0.44999999999999996</v>
      </c>
      <c r="I47" s="1">
        <f t="shared" si="2"/>
        <v>2530</v>
      </c>
      <c r="J47" s="1" t="s">
        <v>25</v>
      </c>
      <c r="K47" s="1" t="s">
        <v>162</v>
      </c>
      <c r="L47" s="1" t="s">
        <v>162</v>
      </c>
      <c r="M47" s="1" t="s">
        <v>191</v>
      </c>
      <c r="N47" s="1" t="s">
        <v>568</v>
      </c>
      <c r="O47" s="1">
        <v>1.37</v>
      </c>
      <c r="P47" s="1">
        <v>73.8</v>
      </c>
      <c r="Q47" s="1">
        <v>64</v>
      </c>
      <c r="R47" s="79">
        <v>16092776</v>
      </c>
      <c r="S47" s="68" t="s">
        <v>569</v>
      </c>
    </row>
    <row r="48" spans="1:19" x14ac:dyDescent="0.25">
      <c r="A48" s="11" t="s">
        <v>564</v>
      </c>
      <c r="B48" s="65" t="s">
        <v>548</v>
      </c>
      <c r="C48" s="66">
        <v>0.95</v>
      </c>
      <c r="D48" s="65" t="s">
        <v>194</v>
      </c>
      <c r="E48" s="65" t="s">
        <v>60</v>
      </c>
      <c r="F48" s="66" t="s">
        <v>23</v>
      </c>
      <c r="G48" s="1">
        <v>4800</v>
      </c>
      <c r="H48" s="2">
        <v>-0.4</v>
      </c>
      <c r="I48" s="1">
        <f t="shared" si="2"/>
        <v>2880</v>
      </c>
      <c r="J48" s="1" t="s">
        <v>25</v>
      </c>
      <c r="K48" s="1" t="s">
        <v>179</v>
      </c>
      <c r="L48" s="1" t="s">
        <v>179</v>
      </c>
      <c r="M48" s="1" t="s">
        <v>191</v>
      </c>
      <c r="N48" s="1" t="s">
        <v>565</v>
      </c>
      <c r="O48" s="1">
        <v>1.4</v>
      </c>
      <c r="P48" s="1">
        <v>69.7</v>
      </c>
      <c r="Q48" s="1">
        <v>65</v>
      </c>
      <c r="R48" s="79">
        <v>7358893002</v>
      </c>
      <c r="S48" s="68" t="s">
        <v>566</v>
      </c>
    </row>
    <row r="49" spans="1:19" x14ac:dyDescent="0.25">
      <c r="A49" s="11" t="s">
        <v>576</v>
      </c>
      <c r="B49" s="65" t="s">
        <v>548</v>
      </c>
      <c r="C49" s="66">
        <v>1</v>
      </c>
      <c r="D49" s="65" t="s">
        <v>219</v>
      </c>
      <c r="E49" s="65" t="s">
        <v>60</v>
      </c>
      <c r="F49" s="66" t="s">
        <v>23</v>
      </c>
      <c r="G49" s="1">
        <v>5600</v>
      </c>
      <c r="H49" s="2">
        <v>-0.35</v>
      </c>
      <c r="I49" s="1">
        <f t="shared" si="2"/>
        <v>3640</v>
      </c>
      <c r="J49" s="1" t="s">
        <v>25</v>
      </c>
      <c r="K49" s="1" t="s">
        <v>156</v>
      </c>
      <c r="L49" s="1" t="s">
        <v>156</v>
      </c>
      <c r="M49" s="1" t="s">
        <v>191</v>
      </c>
      <c r="N49" s="1" t="s">
        <v>577</v>
      </c>
      <c r="O49" s="1">
        <v>1.39</v>
      </c>
      <c r="P49" s="1">
        <v>65.400000000000006</v>
      </c>
      <c r="Q49" s="1">
        <v>65</v>
      </c>
      <c r="R49" s="79">
        <v>7436384144</v>
      </c>
      <c r="S49" s="68" t="s">
        <v>578</v>
      </c>
    </row>
    <row r="50" spans="1:19" x14ac:dyDescent="0.25">
      <c r="A50" s="11" t="s">
        <v>573</v>
      </c>
      <c r="B50" s="65" t="s">
        <v>548</v>
      </c>
      <c r="C50" s="66">
        <v>1.01</v>
      </c>
      <c r="D50" s="65" t="s">
        <v>194</v>
      </c>
      <c r="E50" s="65" t="s">
        <v>60</v>
      </c>
      <c r="F50" s="66" t="s">
        <v>23</v>
      </c>
      <c r="G50" s="1">
        <v>5900</v>
      </c>
      <c r="H50" s="2">
        <v>-0.4</v>
      </c>
      <c r="I50" s="1">
        <f t="shared" si="2"/>
        <v>3540</v>
      </c>
      <c r="J50" s="1" t="s">
        <v>25</v>
      </c>
      <c r="K50" s="1" t="s">
        <v>162</v>
      </c>
      <c r="L50" s="1" t="s">
        <v>162</v>
      </c>
      <c r="M50" s="1" t="s">
        <v>191</v>
      </c>
      <c r="N50" s="1" t="s">
        <v>574</v>
      </c>
      <c r="O50" s="1">
        <v>1.9</v>
      </c>
      <c r="P50" s="1">
        <v>62.3</v>
      </c>
      <c r="Q50" s="1">
        <v>82</v>
      </c>
      <c r="R50" s="79">
        <v>6224256845</v>
      </c>
      <c r="S50" s="68" t="s">
        <v>575</v>
      </c>
    </row>
    <row r="51" spans="1:19" x14ac:dyDescent="0.25">
      <c r="A51" s="11" t="s">
        <v>570</v>
      </c>
      <c r="B51" s="65" t="s">
        <v>548</v>
      </c>
      <c r="C51" s="66">
        <v>1.04</v>
      </c>
      <c r="D51" s="65" t="s">
        <v>178</v>
      </c>
      <c r="E51" s="65" t="s">
        <v>60</v>
      </c>
      <c r="F51" s="66" t="s">
        <v>23</v>
      </c>
      <c r="G51" s="1">
        <v>6200</v>
      </c>
      <c r="H51" s="2">
        <v>-0.36</v>
      </c>
      <c r="I51" s="1">
        <f t="shared" si="2"/>
        <v>3968</v>
      </c>
      <c r="J51" s="1" t="s">
        <v>25</v>
      </c>
      <c r="K51" s="1" t="s">
        <v>156</v>
      </c>
      <c r="L51" s="1" t="s">
        <v>156</v>
      </c>
      <c r="M51" s="1" t="s">
        <v>191</v>
      </c>
      <c r="N51" s="1" t="s">
        <v>571</v>
      </c>
      <c r="O51" s="1">
        <v>1.44</v>
      </c>
      <c r="P51" s="1">
        <v>59.9</v>
      </c>
      <c r="Q51" s="1">
        <v>68</v>
      </c>
      <c r="R51" s="79">
        <v>6422733058</v>
      </c>
      <c r="S51" s="68" t="s">
        <v>572</v>
      </c>
    </row>
    <row r="52" spans="1:19" x14ac:dyDescent="0.25">
      <c r="A52" s="11" t="s">
        <v>582</v>
      </c>
      <c r="B52" s="65" t="s">
        <v>548</v>
      </c>
      <c r="C52" s="66">
        <v>1.21</v>
      </c>
      <c r="D52" s="65" t="s">
        <v>194</v>
      </c>
      <c r="E52" s="65" t="s">
        <v>31</v>
      </c>
      <c r="F52" s="66" t="s">
        <v>23</v>
      </c>
      <c r="G52" s="1">
        <v>6900</v>
      </c>
      <c r="H52" s="2">
        <v>-0.20999999999999996</v>
      </c>
      <c r="I52" s="1">
        <f t="shared" si="2"/>
        <v>5451</v>
      </c>
      <c r="J52" s="1" t="s">
        <v>25</v>
      </c>
      <c r="K52" s="1" t="s">
        <v>179</v>
      </c>
      <c r="L52" s="1" t="s">
        <v>156</v>
      </c>
      <c r="M52" s="1" t="s">
        <v>191</v>
      </c>
      <c r="N52" s="1" t="s">
        <v>583</v>
      </c>
      <c r="O52" s="1">
        <v>1.33</v>
      </c>
      <c r="P52" s="1">
        <v>64.8</v>
      </c>
      <c r="Q52" s="1">
        <v>65</v>
      </c>
      <c r="R52" s="79">
        <v>1425988078</v>
      </c>
      <c r="S52" s="68" t="s">
        <v>584</v>
      </c>
    </row>
    <row r="53" spans="1:19" x14ac:dyDescent="0.25">
      <c r="A53" s="11" t="s">
        <v>579</v>
      </c>
      <c r="B53" s="65" t="s">
        <v>548</v>
      </c>
      <c r="C53" s="66">
        <v>1.23</v>
      </c>
      <c r="D53" s="65" t="s">
        <v>194</v>
      </c>
      <c r="E53" s="65" t="s">
        <v>46</v>
      </c>
      <c r="F53" s="66" t="s">
        <v>23</v>
      </c>
      <c r="G53" s="1">
        <v>8000</v>
      </c>
      <c r="H53" s="2">
        <v>-0.20999999999999996</v>
      </c>
      <c r="I53" s="1">
        <f t="shared" si="2"/>
        <v>6320</v>
      </c>
      <c r="J53" s="1" t="s">
        <v>25</v>
      </c>
      <c r="K53" s="1" t="s">
        <v>179</v>
      </c>
      <c r="L53" s="1" t="s">
        <v>156</v>
      </c>
      <c r="M53" s="1" t="s">
        <v>191</v>
      </c>
      <c r="N53" s="1" t="s">
        <v>580</v>
      </c>
      <c r="O53" s="1">
        <v>1.52</v>
      </c>
      <c r="P53" s="1">
        <v>64.5</v>
      </c>
      <c r="Q53" s="1">
        <v>63</v>
      </c>
      <c r="R53" s="79">
        <v>6431018459</v>
      </c>
      <c r="S53" s="68" t="s">
        <v>581</v>
      </c>
    </row>
    <row r="54" spans="1:19" x14ac:dyDescent="0.25">
      <c r="A54" s="11" t="s">
        <v>588</v>
      </c>
      <c r="B54" s="65" t="s">
        <v>548</v>
      </c>
      <c r="C54" s="66">
        <v>2.0099999999999998</v>
      </c>
      <c r="D54" s="65" t="s">
        <v>219</v>
      </c>
      <c r="E54" s="65" t="s">
        <v>39</v>
      </c>
      <c r="F54" s="66" t="s">
        <v>23</v>
      </c>
      <c r="G54" s="1">
        <v>15500</v>
      </c>
      <c r="H54" s="2">
        <v>-0.30000000000000004</v>
      </c>
      <c r="I54" s="1">
        <f t="shared" si="2"/>
        <v>10850</v>
      </c>
      <c r="J54" s="1" t="s">
        <v>25</v>
      </c>
      <c r="K54" s="1" t="s">
        <v>179</v>
      </c>
      <c r="L54" s="1" t="s">
        <v>179</v>
      </c>
      <c r="M54" s="1" t="s">
        <v>191</v>
      </c>
      <c r="N54" s="1" t="s">
        <v>589</v>
      </c>
      <c r="O54" s="1">
        <v>1.44</v>
      </c>
      <c r="P54" s="1">
        <v>66.099999999999994</v>
      </c>
      <c r="Q54" s="1">
        <v>64</v>
      </c>
      <c r="R54" s="79">
        <v>1443027326</v>
      </c>
      <c r="S54" s="68" t="s">
        <v>590</v>
      </c>
    </row>
    <row r="55" spans="1:19" x14ac:dyDescent="0.25">
      <c r="A55" s="11" t="s">
        <v>591</v>
      </c>
      <c r="B55" s="65" t="s">
        <v>548</v>
      </c>
      <c r="C55" s="66">
        <v>2.16</v>
      </c>
      <c r="D55" s="65" t="s">
        <v>260</v>
      </c>
      <c r="E55" s="65" t="s">
        <v>203</v>
      </c>
      <c r="F55" s="66" t="s">
        <v>197</v>
      </c>
      <c r="G55" s="1">
        <v>4600</v>
      </c>
      <c r="H55" s="2">
        <v>-0.30434782608695654</v>
      </c>
      <c r="I55" s="1">
        <f t="shared" si="2"/>
        <v>3200</v>
      </c>
      <c r="J55" s="1" t="s">
        <v>25</v>
      </c>
      <c r="K55" s="1" t="s">
        <v>179</v>
      </c>
      <c r="L55" s="1" t="s">
        <v>156</v>
      </c>
      <c r="M55" s="1" t="s">
        <v>191</v>
      </c>
      <c r="N55" s="1" t="s">
        <v>592</v>
      </c>
      <c r="O55" s="1">
        <v>1.42</v>
      </c>
      <c r="P55" s="1">
        <v>67.8</v>
      </c>
      <c r="Q55" s="1">
        <v>64</v>
      </c>
      <c r="R55" s="79">
        <v>517206496</v>
      </c>
      <c r="S55" s="68" t="s">
        <v>593</v>
      </c>
    </row>
    <row r="56" spans="1:19" x14ac:dyDescent="0.25">
      <c r="A56" s="11" t="s">
        <v>585</v>
      </c>
      <c r="B56" s="65" t="s">
        <v>548</v>
      </c>
      <c r="C56" s="66">
        <v>2.5</v>
      </c>
      <c r="D56" s="65" t="s">
        <v>207</v>
      </c>
      <c r="E56" s="65" t="s">
        <v>46</v>
      </c>
      <c r="F56" s="66" t="s">
        <v>23</v>
      </c>
      <c r="G56" s="1">
        <v>21000</v>
      </c>
      <c r="H56" s="2">
        <v>-0.19999999999999996</v>
      </c>
      <c r="I56" s="1">
        <f t="shared" si="2"/>
        <v>16800</v>
      </c>
      <c r="J56" s="1" t="s">
        <v>25</v>
      </c>
      <c r="K56" s="1" t="s">
        <v>179</v>
      </c>
      <c r="L56" s="1" t="s">
        <v>179</v>
      </c>
      <c r="M56" s="1" t="s">
        <v>191</v>
      </c>
      <c r="N56" s="1" t="s">
        <v>586</v>
      </c>
      <c r="O56" s="1">
        <v>1.58</v>
      </c>
      <c r="P56" s="1">
        <v>64.2</v>
      </c>
      <c r="Q56" s="1">
        <v>63</v>
      </c>
      <c r="R56" s="79">
        <v>7408870591</v>
      </c>
      <c r="S56" s="68" t="s">
        <v>587</v>
      </c>
    </row>
    <row r="57" spans="1:19" x14ac:dyDescent="0.25">
      <c r="A57" s="11" t="s">
        <v>594</v>
      </c>
      <c r="B57" s="65" t="s">
        <v>548</v>
      </c>
      <c r="C57" s="66">
        <v>3</v>
      </c>
      <c r="D57" s="65" t="s">
        <v>260</v>
      </c>
      <c r="E57" s="65" t="s">
        <v>131</v>
      </c>
      <c r="F57" s="66" t="s">
        <v>282</v>
      </c>
      <c r="G57" s="1">
        <v>4900</v>
      </c>
      <c r="H57" s="2">
        <v>-0.26530612244897955</v>
      </c>
      <c r="I57" s="1">
        <f t="shared" si="2"/>
        <v>3600</v>
      </c>
      <c r="J57" s="1" t="s">
        <v>25</v>
      </c>
      <c r="K57" s="1" t="s">
        <v>25</v>
      </c>
      <c r="L57" s="1" t="s">
        <v>25</v>
      </c>
      <c r="M57" s="1" t="s">
        <v>26</v>
      </c>
      <c r="N57" s="1" t="s">
        <v>595</v>
      </c>
      <c r="O57" s="1">
        <v>1.45</v>
      </c>
      <c r="P57" s="1">
        <v>0</v>
      </c>
      <c r="Q57" s="1">
        <v>0</v>
      </c>
      <c r="R57" s="79" t="s">
        <v>28</v>
      </c>
      <c r="S57" s="68" t="s">
        <v>596</v>
      </c>
    </row>
    <row r="59" spans="1:19" x14ac:dyDescent="0.25">
      <c r="A59" s="11" t="s">
        <v>630</v>
      </c>
      <c r="B59" s="65" t="s">
        <v>598</v>
      </c>
      <c r="C59" s="66">
        <v>1</v>
      </c>
      <c r="D59" s="65" t="s">
        <v>219</v>
      </c>
      <c r="E59" s="65" t="s">
        <v>203</v>
      </c>
      <c r="F59" s="66" t="s">
        <v>23</v>
      </c>
      <c r="G59" s="1">
        <v>7700</v>
      </c>
      <c r="H59" s="2">
        <v>-0.25</v>
      </c>
      <c r="I59" s="1">
        <f t="shared" ref="I59:I69" si="3">G59*(1+H59)</f>
        <v>5775</v>
      </c>
      <c r="J59" s="1" t="s">
        <v>25</v>
      </c>
      <c r="K59" s="1" t="s">
        <v>179</v>
      </c>
      <c r="L59" s="1" t="s">
        <v>156</v>
      </c>
      <c r="M59" s="1" t="s">
        <v>191</v>
      </c>
      <c r="N59" s="1" t="s">
        <v>631</v>
      </c>
      <c r="O59" s="1">
        <v>0.85</v>
      </c>
      <c r="P59" s="1">
        <v>58.5</v>
      </c>
      <c r="Q59" s="1">
        <v>60</v>
      </c>
      <c r="R59" s="79">
        <v>6214921221</v>
      </c>
      <c r="S59" s="68" t="s">
        <v>632</v>
      </c>
    </row>
    <row r="60" spans="1:19" x14ac:dyDescent="0.25">
      <c r="A60" s="11" t="s">
        <v>633</v>
      </c>
      <c r="B60" s="65" t="s">
        <v>598</v>
      </c>
      <c r="C60" s="66">
        <v>1</v>
      </c>
      <c r="D60" s="65" t="s">
        <v>245</v>
      </c>
      <c r="E60" s="65" t="s">
        <v>22</v>
      </c>
      <c r="F60" s="66" t="s">
        <v>282</v>
      </c>
      <c r="G60" s="1">
        <v>3400</v>
      </c>
      <c r="H60" s="2">
        <v>-0.5</v>
      </c>
      <c r="I60" s="1">
        <f t="shared" si="3"/>
        <v>1700</v>
      </c>
      <c r="J60" s="1" t="s">
        <v>25</v>
      </c>
      <c r="K60" s="1" t="s">
        <v>25</v>
      </c>
      <c r="L60" s="1" t="s">
        <v>25</v>
      </c>
      <c r="M60" s="1" t="s">
        <v>26</v>
      </c>
      <c r="N60" s="1" t="s">
        <v>634</v>
      </c>
      <c r="O60" s="1">
        <v>0.8</v>
      </c>
      <c r="P60" s="1">
        <v>0</v>
      </c>
      <c r="Q60" s="1">
        <v>0</v>
      </c>
      <c r="R60" s="79" t="s">
        <v>28</v>
      </c>
      <c r="S60" s="68" t="s">
        <v>635</v>
      </c>
    </row>
    <row r="61" spans="1:19" x14ac:dyDescent="0.25">
      <c r="A61" s="11" t="s">
        <v>604</v>
      </c>
      <c r="B61" s="65" t="s">
        <v>598</v>
      </c>
      <c r="C61" s="66">
        <v>1.01</v>
      </c>
      <c r="D61" s="65" t="s">
        <v>207</v>
      </c>
      <c r="E61" s="65" t="s">
        <v>31</v>
      </c>
      <c r="F61" s="66" t="s">
        <v>23</v>
      </c>
      <c r="G61" s="1">
        <v>7500</v>
      </c>
      <c r="H61" s="2">
        <v>-0.30000000000000004</v>
      </c>
      <c r="I61" s="1">
        <f t="shared" si="3"/>
        <v>5250</v>
      </c>
      <c r="J61" s="1" t="s">
        <v>25</v>
      </c>
      <c r="K61" s="1" t="s">
        <v>179</v>
      </c>
      <c r="L61" s="1" t="s">
        <v>179</v>
      </c>
      <c r="M61" s="1" t="s">
        <v>191</v>
      </c>
      <c r="N61" s="1" t="s">
        <v>605</v>
      </c>
      <c r="O61" s="1">
        <v>0.85</v>
      </c>
      <c r="P61" s="1">
        <v>59.4</v>
      </c>
      <c r="Q61" s="1">
        <v>60</v>
      </c>
      <c r="R61" s="79">
        <v>6435034292</v>
      </c>
      <c r="S61" s="68" t="s">
        <v>606</v>
      </c>
    </row>
    <row r="62" spans="1:19" x14ac:dyDescent="0.25">
      <c r="A62" s="11" t="s">
        <v>627</v>
      </c>
      <c r="B62" s="65" t="s">
        <v>598</v>
      </c>
      <c r="C62" s="66">
        <v>1.01</v>
      </c>
      <c r="D62" s="65" t="s">
        <v>194</v>
      </c>
      <c r="E62" s="65" t="s">
        <v>73</v>
      </c>
      <c r="F62" s="66" t="s">
        <v>282</v>
      </c>
      <c r="G62" s="1">
        <v>3100</v>
      </c>
      <c r="H62" s="2">
        <v>-0.41935483870967738</v>
      </c>
      <c r="I62" s="1">
        <f t="shared" si="3"/>
        <v>1800.0000000000002</v>
      </c>
      <c r="J62" s="1" t="s">
        <v>25</v>
      </c>
      <c r="K62" s="1" t="s">
        <v>25</v>
      </c>
      <c r="L62" s="1" t="s">
        <v>25</v>
      </c>
      <c r="M62" s="1" t="s">
        <v>26</v>
      </c>
      <c r="N62" s="1" t="s">
        <v>628</v>
      </c>
      <c r="O62" s="1">
        <v>1.18</v>
      </c>
      <c r="P62" s="1">
        <v>0</v>
      </c>
      <c r="Q62" s="1">
        <v>0</v>
      </c>
      <c r="R62" s="79" t="s">
        <v>28</v>
      </c>
      <c r="S62" s="68" t="s">
        <v>629</v>
      </c>
    </row>
    <row r="63" spans="1:19" x14ac:dyDescent="0.25">
      <c r="A63" s="11" t="s">
        <v>624</v>
      </c>
      <c r="B63" s="65" t="s">
        <v>598</v>
      </c>
      <c r="C63" s="66">
        <v>1.01</v>
      </c>
      <c r="D63" s="65" t="s">
        <v>194</v>
      </c>
      <c r="E63" s="65" t="s">
        <v>31</v>
      </c>
      <c r="F63" s="66" t="s">
        <v>23</v>
      </c>
      <c r="G63" s="1">
        <v>6900</v>
      </c>
      <c r="H63" s="2">
        <v>-0.24</v>
      </c>
      <c r="I63" s="1">
        <f t="shared" si="3"/>
        <v>5244</v>
      </c>
      <c r="J63" s="1" t="s">
        <v>25</v>
      </c>
      <c r="K63" s="1" t="s">
        <v>179</v>
      </c>
      <c r="L63" s="1" t="s">
        <v>156</v>
      </c>
      <c r="M63" s="1" t="s">
        <v>191</v>
      </c>
      <c r="N63" s="1" t="s">
        <v>625</v>
      </c>
      <c r="O63" s="1">
        <v>0.86</v>
      </c>
      <c r="P63" s="1">
        <v>58.4</v>
      </c>
      <c r="Q63" s="1">
        <v>60</v>
      </c>
      <c r="R63" s="79">
        <v>2408404623</v>
      </c>
      <c r="S63" s="68" t="s">
        <v>626</v>
      </c>
    </row>
    <row r="64" spans="1:19" x14ac:dyDescent="0.25">
      <c r="A64" s="11" t="s">
        <v>621</v>
      </c>
      <c r="B64" s="65" t="s">
        <v>598</v>
      </c>
      <c r="C64" s="66">
        <v>1.01</v>
      </c>
      <c r="D64" s="65" t="s">
        <v>194</v>
      </c>
      <c r="E64" s="65" t="s">
        <v>203</v>
      </c>
      <c r="F64" s="66" t="s">
        <v>23</v>
      </c>
      <c r="G64" s="1">
        <v>8500</v>
      </c>
      <c r="H64" s="2">
        <v>-0.24</v>
      </c>
      <c r="I64" s="1">
        <f t="shared" si="3"/>
        <v>6460</v>
      </c>
      <c r="J64" s="1" t="s">
        <v>25</v>
      </c>
      <c r="K64" s="1" t="s">
        <v>156</v>
      </c>
      <c r="L64" s="1" t="s">
        <v>156</v>
      </c>
      <c r="M64" s="1" t="s">
        <v>191</v>
      </c>
      <c r="N64" s="1" t="s">
        <v>622</v>
      </c>
      <c r="O64" s="1">
        <v>0.85</v>
      </c>
      <c r="P64" s="1">
        <v>58.2</v>
      </c>
      <c r="Q64" s="1">
        <v>62</v>
      </c>
      <c r="R64" s="79">
        <v>1216823522</v>
      </c>
      <c r="S64" s="68" t="s">
        <v>623</v>
      </c>
    </row>
    <row r="65" spans="1:19" x14ac:dyDescent="0.25">
      <c r="A65" s="11" t="s">
        <v>614</v>
      </c>
      <c r="B65" s="65" t="s">
        <v>598</v>
      </c>
      <c r="C65" s="66">
        <v>1.05</v>
      </c>
      <c r="D65" s="65" t="s">
        <v>178</v>
      </c>
      <c r="E65" s="65" t="s">
        <v>31</v>
      </c>
      <c r="F65" s="66" t="s">
        <v>23</v>
      </c>
      <c r="G65" s="1">
        <v>7200</v>
      </c>
      <c r="H65" s="2">
        <v>-0.30000000000000004</v>
      </c>
      <c r="I65" s="1">
        <f t="shared" si="3"/>
        <v>5040</v>
      </c>
      <c r="J65" s="1" t="s">
        <v>25</v>
      </c>
      <c r="K65" s="1" t="s">
        <v>179</v>
      </c>
      <c r="L65" s="1" t="s">
        <v>156</v>
      </c>
      <c r="M65" s="1" t="s">
        <v>191</v>
      </c>
      <c r="N65" s="1" t="s">
        <v>615</v>
      </c>
      <c r="O65" s="1">
        <v>0.89</v>
      </c>
      <c r="P65" s="1">
        <v>61</v>
      </c>
      <c r="Q65" s="1">
        <v>61</v>
      </c>
      <c r="R65" s="79">
        <v>6425309119</v>
      </c>
      <c r="S65" s="68" t="s">
        <v>616</v>
      </c>
    </row>
    <row r="66" spans="1:19" x14ac:dyDescent="0.25">
      <c r="A66" s="11" t="s">
        <v>617</v>
      </c>
      <c r="B66" s="65" t="s">
        <v>598</v>
      </c>
      <c r="C66" s="66">
        <v>1.18</v>
      </c>
      <c r="D66" s="65" t="s">
        <v>178</v>
      </c>
      <c r="E66" s="65" t="s">
        <v>60</v>
      </c>
      <c r="F66" s="66" t="s">
        <v>618</v>
      </c>
      <c r="G66" s="1">
        <v>6200</v>
      </c>
      <c r="H66" s="2">
        <v>-0.55000000000000004</v>
      </c>
      <c r="I66" s="1">
        <f t="shared" si="3"/>
        <v>2789.9999999999995</v>
      </c>
      <c r="J66" s="1" t="s">
        <v>25</v>
      </c>
      <c r="K66" s="1" t="s">
        <v>162</v>
      </c>
      <c r="L66" s="1" t="s">
        <v>162</v>
      </c>
      <c r="M66" s="1" t="s">
        <v>191</v>
      </c>
      <c r="N66" s="1" t="s">
        <v>619</v>
      </c>
      <c r="O66" s="1">
        <v>1.02</v>
      </c>
      <c r="P66" s="1">
        <v>48.7</v>
      </c>
      <c r="Q66" s="1">
        <v>65</v>
      </c>
      <c r="R66" s="79">
        <v>2360184226</v>
      </c>
      <c r="S66" s="68" t="s">
        <v>620</v>
      </c>
    </row>
    <row r="67" spans="1:19" x14ac:dyDescent="0.25">
      <c r="A67" s="11" t="s">
        <v>644</v>
      </c>
      <c r="B67" s="65" t="s">
        <v>598</v>
      </c>
      <c r="C67" s="66">
        <v>2.21</v>
      </c>
      <c r="D67" s="65" t="s">
        <v>207</v>
      </c>
      <c r="E67" s="65" t="s">
        <v>31</v>
      </c>
      <c r="F67" s="66" t="s">
        <v>23</v>
      </c>
      <c r="G67" s="1">
        <v>17500</v>
      </c>
      <c r="H67" s="2">
        <v>-0.27</v>
      </c>
      <c r="I67" s="1">
        <f t="shared" si="3"/>
        <v>12775</v>
      </c>
      <c r="J67" s="1" t="s">
        <v>25</v>
      </c>
      <c r="K67" s="1" t="s">
        <v>179</v>
      </c>
      <c r="L67" s="1" t="s">
        <v>179</v>
      </c>
      <c r="M67" s="1" t="s">
        <v>191</v>
      </c>
      <c r="N67" s="1" t="s">
        <v>645</v>
      </c>
      <c r="O67" s="1">
        <v>0.86</v>
      </c>
      <c r="P67" s="1">
        <v>57.7</v>
      </c>
      <c r="Q67" s="1">
        <v>62</v>
      </c>
      <c r="R67" s="79">
        <v>2426029055</v>
      </c>
      <c r="S67" s="68" t="s">
        <v>646</v>
      </c>
    </row>
    <row r="68" spans="1:19" x14ac:dyDescent="0.25">
      <c r="A68" s="11" t="s">
        <v>641</v>
      </c>
      <c r="B68" s="65" t="s">
        <v>598</v>
      </c>
      <c r="C68" s="66">
        <v>2.25</v>
      </c>
      <c r="D68" s="65" t="s">
        <v>207</v>
      </c>
      <c r="E68" s="65" t="s">
        <v>304</v>
      </c>
      <c r="F68" s="66" t="s">
        <v>23</v>
      </c>
      <c r="G68" s="1">
        <v>25500</v>
      </c>
      <c r="H68" s="2">
        <v>-0.44999999999999996</v>
      </c>
      <c r="I68" s="1">
        <f t="shared" si="3"/>
        <v>14025.000000000002</v>
      </c>
      <c r="J68" s="1" t="s">
        <v>25</v>
      </c>
      <c r="K68" s="1" t="s">
        <v>156</v>
      </c>
      <c r="L68" s="1" t="s">
        <v>162</v>
      </c>
      <c r="M68" s="1" t="s">
        <v>191</v>
      </c>
      <c r="N68" s="1" t="s">
        <v>642</v>
      </c>
      <c r="O68" s="1">
        <v>1.01</v>
      </c>
      <c r="P68" s="1">
        <v>49.5</v>
      </c>
      <c r="Q68" s="1">
        <v>56</v>
      </c>
      <c r="R68" s="79">
        <v>5151342937</v>
      </c>
      <c r="S68" s="68" t="s">
        <v>643</v>
      </c>
    </row>
    <row r="69" spans="1:19" x14ac:dyDescent="0.25">
      <c r="A69" s="11" t="s">
        <v>650</v>
      </c>
      <c r="B69" s="65" t="s">
        <v>598</v>
      </c>
      <c r="C69" s="66">
        <v>5.04</v>
      </c>
      <c r="D69" s="65" t="s">
        <v>178</v>
      </c>
      <c r="E69" s="65" t="s">
        <v>304</v>
      </c>
      <c r="F69" s="66" t="s">
        <v>23</v>
      </c>
      <c r="G69" s="1">
        <v>67500</v>
      </c>
      <c r="H69" s="2">
        <v>-0.4</v>
      </c>
      <c r="I69" s="1">
        <f t="shared" si="3"/>
        <v>40500</v>
      </c>
      <c r="J69" s="1" t="s">
        <v>25</v>
      </c>
      <c r="K69" s="1" t="s">
        <v>179</v>
      </c>
      <c r="L69" s="1" t="s">
        <v>156</v>
      </c>
      <c r="M69" s="1" t="s">
        <v>265</v>
      </c>
      <c r="N69" s="1" t="s">
        <v>651</v>
      </c>
      <c r="O69" s="1">
        <v>0.98</v>
      </c>
      <c r="P69" s="1">
        <v>47.1</v>
      </c>
      <c r="Q69" s="1">
        <v>60</v>
      </c>
      <c r="R69" s="79">
        <v>1152079405</v>
      </c>
      <c r="S69" s="68" t="s">
        <v>652</v>
      </c>
    </row>
    <row r="71" spans="1:19" x14ac:dyDescent="0.25">
      <c r="A71" s="11" t="s">
        <v>659</v>
      </c>
      <c r="B71" s="65" t="s">
        <v>654</v>
      </c>
      <c r="C71" s="66">
        <v>0.51</v>
      </c>
      <c r="D71" s="65" t="s">
        <v>342</v>
      </c>
      <c r="E71" s="65" t="s">
        <v>39</v>
      </c>
      <c r="F71" s="66" t="s">
        <v>23</v>
      </c>
      <c r="G71" s="1">
        <v>1600</v>
      </c>
      <c r="H71" s="2">
        <v>-0.4</v>
      </c>
      <c r="I71" s="1">
        <f t="shared" ref="I71:I76" si="4">G71*(1+H71)</f>
        <v>960</v>
      </c>
      <c r="J71" s="1" t="s">
        <v>25</v>
      </c>
      <c r="K71" s="1" t="s">
        <v>162</v>
      </c>
      <c r="L71" s="1" t="s">
        <v>157</v>
      </c>
      <c r="M71" s="1" t="s">
        <v>158</v>
      </c>
      <c r="N71" s="1" t="s">
        <v>660</v>
      </c>
      <c r="O71" s="1">
        <v>1.6</v>
      </c>
      <c r="P71" s="1">
        <v>69.5</v>
      </c>
      <c r="Q71" s="1">
        <v>55</v>
      </c>
      <c r="R71" s="79">
        <v>7386902036</v>
      </c>
      <c r="S71" s="68" t="s">
        <v>661</v>
      </c>
    </row>
    <row r="72" spans="1:19" x14ac:dyDescent="0.25">
      <c r="A72" s="11" t="s">
        <v>656</v>
      </c>
      <c r="B72" s="65" t="s">
        <v>654</v>
      </c>
      <c r="C72" s="66">
        <v>0.51</v>
      </c>
      <c r="D72" s="65" t="s">
        <v>657</v>
      </c>
      <c r="E72" s="65" t="s">
        <v>658</v>
      </c>
      <c r="F72" s="66" t="s">
        <v>282</v>
      </c>
      <c r="G72" s="1">
        <v>1500</v>
      </c>
      <c r="H72" s="2">
        <v>-0.5</v>
      </c>
      <c r="I72" s="1">
        <f t="shared" si="4"/>
        <v>750</v>
      </c>
      <c r="J72" s="1" t="s">
        <v>25</v>
      </c>
      <c r="K72" s="1" t="s">
        <v>25</v>
      </c>
      <c r="L72" s="1" t="s">
        <v>25</v>
      </c>
      <c r="M72" s="1" t="s">
        <v>26</v>
      </c>
      <c r="N72" s="1" t="s">
        <v>208</v>
      </c>
      <c r="O72" s="1">
        <v>0</v>
      </c>
      <c r="P72" s="1">
        <v>0</v>
      </c>
      <c r="Q72" s="1">
        <v>0</v>
      </c>
      <c r="R72" s="79" t="s">
        <v>28</v>
      </c>
      <c r="S72" s="68" t="s">
        <v>33</v>
      </c>
    </row>
    <row r="73" spans="1:19" x14ac:dyDescent="0.25">
      <c r="A73" s="11" t="s">
        <v>662</v>
      </c>
      <c r="B73" s="65" t="s">
        <v>654</v>
      </c>
      <c r="C73" s="66">
        <v>0.72</v>
      </c>
      <c r="D73" s="65" t="s">
        <v>245</v>
      </c>
      <c r="E73" s="65" t="s">
        <v>53</v>
      </c>
      <c r="F73" s="66" t="s">
        <v>282</v>
      </c>
      <c r="G73" s="1">
        <v>1900</v>
      </c>
      <c r="H73" s="2">
        <v>-0.55263157894736836</v>
      </c>
      <c r="I73" s="1">
        <f t="shared" si="4"/>
        <v>850.00000000000011</v>
      </c>
      <c r="J73" s="1" t="s">
        <v>25</v>
      </c>
      <c r="K73" s="1" t="s">
        <v>25</v>
      </c>
      <c r="L73" s="1" t="s">
        <v>25</v>
      </c>
      <c r="M73" s="1" t="s">
        <v>26</v>
      </c>
      <c r="N73" s="1" t="s">
        <v>208</v>
      </c>
      <c r="O73" s="1">
        <v>0</v>
      </c>
      <c r="P73" s="1">
        <v>0</v>
      </c>
      <c r="Q73" s="1">
        <v>0</v>
      </c>
      <c r="R73" s="79" t="s">
        <v>28</v>
      </c>
      <c r="S73" s="68" t="s">
        <v>33</v>
      </c>
    </row>
    <row r="74" spans="1:19" x14ac:dyDescent="0.25">
      <c r="A74" s="11" t="s">
        <v>663</v>
      </c>
      <c r="B74" s="65" t="s">
        <v>654</v>
      </c>
      <c r="C74" s="66">
        <v>1</v>
      </c>
      <c r="D74" s="65" t="s">
        <v>178</v>
      </c>
      <c r="E74" s="65" t="s">
        <v>31</v>
      </c>
      <c r="F74" s="66" t="s">
        <v>23</v>
      </c>
      <c r="G74" s="1">
        <v>7200</v>
      </c>
      <c r="H74" s="2">
        <v>-0.44999999999999996</v>
      </c>
      <c r="I74" s="1">
        <f t="shared" si="4"/>
        <v>3960.0000000000005</v>
      </c>
      <c r="J74" s="1" t="s">
        <v>25</v>
      </c>
      <c r="K74" s="1" t="s">
        <v>162</v>
      </c>
      <c r="L74" s="1" t="s">
        <v>162</v>
      </c>
      <c r="M74" s="1" t="s">
        <v>1057</v>
      </c>
      <c r="N74" s="1" t="s">
        <v>664</v>
      </c>
      <c r="O74" s="1">
        <v>1.81</v>
      </c>
      <c r="P74" s="1">
        <v>68.599999999999994</v>
      </c>
      <c r="Q74" s="1">
        <v>58</v>
      </c>
      <c r="R74" s="79">
        <v>1216079203</v>
      </c>
      <c r="S74" s="68" t="s">
        <v>665</v>
      </c>
    </row>
    <row r="75" spans="1:19" x14ac:dyDescent="0.25">
      <c r="A75" s="11" t="s">
        <v>666</v>
      </c>
      <c r="B75" s="65" t="s">
        <v>654</v>
      </c>
      <c r="C75" s="66">
        <v>1.01</v>
      </c>
      <c r="D75" s="65" t="s">
        <v>245</v>
      </c>
      <c r="E75" s="65" t="s">
        <v>203</v>
      </c>
      <c r="F75" s="66" t="s">
        <v>23</v>
      </c>
      <c r="G75" s="1">
        <v>4600</v>
      </c>
      <c r="H75" s="2">
        <v>-0.25</v>
      </c>
      <c r="I75" s="1">
        <f t="shared" si="4"/>
        <v>3450</v>
      </c>
      <c r="J75" s="1" t="s">
        <v>25</v>
      </c>
      <c r="K75" s="1" t="s">
        <v>156</v>
      </c>
      <c r="L75" s="1" t="s">
        <v>156</v>
      </c>
      <c r="M75" s="1" t="s">
        <v>191</v>
      </c>
      <c r="N75" s="1" t="s">
        <v>667</v>
      </c>
      <c r="O75" s="1">
        <v>2.0699999999999998</v>
      </c>
      <c r="P75" s="1">
        <v>62.3</v>
      </c>
      <c r="Q75" s="1">
        <v>66</v>
      </c>
      <c r="R75" s="79">
        <v>2225181378</v>
      </c>
      <c r="S75" s="68" t="s">
        <v>668</v>
      </c>
    </row>
    <row r="76" spans="1:19" x14ac:dyDescent="0.25">
      <c r="A76" s="11" t="s">
        <v>669</v>
      </c>
      <c r="B76" s="65" t="s">
        <v>654</v>
      </c>
      <c r="C76" s="66">
        <v>1.04</v>
      </c>
      <c r="D76" s="65" t="s">
        <v>258</v>
      </c>
      <c r="E76" s="65" t="s">
        <v>22</v>
      </c>
      <c r="F76" s="66" t="s">
        <v>23</v>
      </c>
      <c r="G76" s="1">
        <v>2300</v>
      </c>
      <c r="H76" s="2">
        <v>-0.30000000000000004</v>
      </c>
      <c r="I76" s="1">
        <f t="shared" si="4"/>
        <v>1610</v>
      </c>
      <c r="J76" s="1" t="s">
        <v>25</v>
      </c>
      <c r="K76" s="1" t="s">
        <v>156</v>
      </c>
      <c r="L76" s="1" t="s">
        <v>162</v>
      </c>
      <c r="M76" s="1" t="s">
        <v>191</v>
      </c>
      <c r="N76" s="1" t="s">
        <v>670</v>
      </c>
      <c r="O76" s="1">
        <v>1.84</v>
      </c>
      <c r="P76" s="1">
        <v>56.9</v>
      </c>
      <c r="Q76" s="1">
        <v>61</v>
      </c>
      <c r="R76" s="79">
        <v>5191427106</v>
      </c>
      <c r="S76" s="68" t="s">
        <v>671</v>
      </c>
    </row>
    <row r="77" spans="1:19" x14ac:dyDescent="0.25">
      <c r="A77" s="11" t="s">
        <v>675</v>
      </c>
      <c r="B77" s="65" t="s">
        <v>654</v>
      </c>
      <c r="C77" s="66">
        <v>1.1499999999999999</v>
      </c>
      <c r="D77" s="65" t="s">
        <v>676</v>
      </c>
      <c r="E77" s="65" t="s">
        <v>73</v>
      </c>
      <c r="F77" s="66" t="s">
        <v>23</v>
      </c>
      <c r="I77" s="1">
        <v>950</v>
      </c>
      <c r="J77" s="1" t="s">
        <v>25</v>
      </c>
      <c r="K77" s="1" t="s">
        <v>162</v>
      </c>
      <c r="L77" s="1" t="s">
        <v>162</v>
      </c>
      <c r="M77" s="1" t="s">
        <v>158</v>
      </c>
      <c r="N77" s="1" t="s">
        <v>677</v>
      </c>
      <c r="O77" s="1">
        <v>1.89</v>
      </c>
      <c r="P77" s="1">
        <v>68</v>
      </c>
      <c r="Q77" s="1">
        <v>61</v>
      </c>
      <c r="R77" s="79">
        <v>6224264074</v>
      </c>
      <c r="S77" s="68" t="s">
        <v>33</v>
      </c>
    </row>
    <row r="78" spans="1:19" x14ac:dyDescent="0.25">
      <c r="A78" s="11" t="s">
        <v>672</v>
      </c>
      <c r="B78" s="65" t="s">
        <v>654</v>
      </c>
      <c r="C78" s="66">
        <v>1.51</v>
      </c>
      <c r="D78" s="65" t="s">
        <v>234</v>
      </c>
      <c r="E78" s="65" t="s">
        <v>203</v>
      </c>
      <c r="F78" s="66" t="s">
        <v>23</v>
      </c>
      <c r="G78" s="1">
        <v>8500</v>
      </c>
      <c r="H78" s="2">
        <v>-0.16000000000000003</v>
      </c>
      <c r="I78" s="1">
        <f>G78*(1+H78)</f>
        <v>7140</v>
      </c>
      <c r="J78" s="1" t="s">
        <v>25</v>
      </c>
      <c r="K78" s="1" t="s">
        <v>156</v>
      </c>
      <c r="L78" s="1" t="s">
        <v>156</v>
      </c>
      <c r="M78" s="1" t="s">
        <v>191</v>
      </c>
      <c r="N78" s="1" t="s">
        <v>673</v>
      </c>
      <c r="O78" s="1">
        <v>1.9</v>
      </c>
      <c r="P78" s="1">
        <v>55.4</v>
      </c>
      <c r="Q78" s="1">
        <v>67</v>
      </c>
      <c r="R78" s="79">
        <v>2347538755</v>
      </c>
      <c r="S78" s="68" t="s">
        <v>674</v>
      </c>
    </row>
    <row r="79" spans="1:19" x14ac:dyDescent="0.25">
      <c r="A79" s="11" t="s">
        <v>678</v>
      </c>
      <c r="B79" s="65" t="s">
        <v>654</v>
      </c>
      <c r="C79" s="66">
        <v>2.0099999999999998</v>
      </c>
      <c r="D79" s="65" t="s">
        <v>207</v>
      </c>
      <c r="E79" s="65" t="s">
        <v>304</v>
      </c>
      <c r="F79" s="66" t="s">
        <v>23</v>
      </c>
      <c r="G79" s="1">
        <v>25500</v>
      </c>
      <c r="H79" s="2">
        <v>-0.4</v>
      </c>
      <c r="I79" s="1">
        <f>G79*(1+H79)</f>
        <v>15300</v>
      </c>
      <c r="J79" s="1" t="s">
        <v>25</v>
      </c>
      <c r="K79" s="1" t="s">
        <v>156</v>
      </c>
      <c r="L79" s="1" t="s">
        <v>162</v>
      </c>
      <c r="M79" s="1" t="s">
        <v>191</v>
      </c>
      <c r="N79" s="1" t="s">
        <v>679</v>
      </c>
      <c r="O79" s="1">
        <v>2.0699999999999998</v>
      </c>
      <c r="P79" s="1">
        <v>60.8</v>
      </c>
      <c r="Q79" s="1">
        <v>63</v>
      </c>
      <c r="R79" s="79">
        <v>2121040417</v>
      </c>
      <c r="S79" s="68" t="s">
        <v>680</v>
      </c>
    </row>
    <row r="80" spans="1:19" x14ac:dyDescent="0.25">
      <c r="A80" s="11" t="s">
        <v>681</v>
      </c>
      <c r="B80" s="65" t="s">
        <v>654</v>
      </c>
      <c r="C80" s="66">
        <v>3.08</v>
      </c>
      <c r="D80" s="65" t="s">
        <v>219</v>
      </c>
      <c r="E80" s="65" t="s">
        <v>22</v>
      </c>
      <c r="F80" s="66" t="s">
        <v>23</v>
      </c>
      <c r="G80" s="1">
        <v>14500</v>
      </c>
      <c r="H80" s="2">
        <v>-0.30000000000000004</v>
      </c>
      <c r="I80" s="1">
        <f>G80*(1+H80)</f>
        <v>10150</v>
      </c>
      <c r="J80" s="1" t="s">
        <v>25</v>
      </c>
      <c r="K80" s="1" t="s">
        <v>156</v>
      </c>
      <c r="L80" s="1" t="s">
        <v>156</v>
      </c>
      <c r="M80" s="1" t="s">
        <v>301</v>
      </c>
      <c r="N80" s="1" t="s">
        <v>682</v>
      </c>
      <c r="O80" s="1">
        <v>1.7</v>
      </c>
      <c r="P80" s="1">
        <v>66.8</v>
      </c>
      <c r="Q80" s="1">
        <v>58</v>
      </c>
      <c r="R80" s="79">
        <v>6227455100</v>
      </c>
      <c r="S80" s="68" t="s">
        <v>683</v>
      </c>
    </row>
    <row r="82" spans="1:19" x14ac:dyDescent="0.25">
      <c r="A82" s="11" t="s">
        <v>687</v>
      </c>
      <c r="B82" s="65" t="s">
        <v>685</v>
      </c>
      <c r="C82" s="66">
        <v>0.51</v>
      </c>
      <c r="D82" s="65" t="s">
        <v>263</v>
      </c>
      <c r="E82" s="65" t="s">
        <v>169</v>
      </c>
      <c r="F82" s="66" t="s">
        <v>23</v>
      </c>
      <c r="I82" s="1">
        <v>450</v>
      </c>
      <c r="J82" s="1" t="s">
        <v>25</v>
      </c>
      <c r="K82" s="1" t="s">
        <v>162</v>
      </c>
      <c r="L82" s="1" t="s">
        <v>688</v>
      </c>
      <c r="M82" s="1" t="s">
        <v>191</v>
      </c>
      <c r="N82" s="1" t="s">
        <v>689</v>
      </c>
      <c r="O82" s="1">
        <v>0.95</v>
      </c>
      <c r="P82" s="1">
        <v>73.099999999999994</v>
      </c>
      <c r="Q82" s="1">
        <v>46</v>
      </c>
      <c r="R82" s="79">
        <v>6224193700</v>
      </c>
      <c r="S82" s="68" t="s">
        <v>33</v>
      </c>
    </row>
    <row r="83" spans="1:19" x14ac:dyDescent="0.25">
      <c r="A83" s="11" t="s">
        <v>684</v>
      </c>
      <c r="B83" s="65" t="s">
        <v>685</v>
      </c>
      <c r="C83" s="66">
        <v>0.56999999999999995</v>
      </c>
      <c r="D83" s="65" t="s">
        <v>245</v>
      </c>
      <c r="E83" s="65" t="s">
        <v>22</v>
      </c>
      <c r="F83" s="66" t="s">
        <v>23</v>
      </c>
      <c r="G83" s="1">
        <v>1600</v>
      </c>
      <c r="H83" s="2">
        <v>-0.5</v>
      </c>
      <c r="I83" s="1">
        <f>G83*(1+H83)</f>
        <v>800</v>
      </c>
      <c r="J83" s="1" t="s">
        <v>25</v>
      </c>
      <c r="K83" s="1" t="s">
        <v>156</v>
      </c>
      <c r="L83" s="1" t="s">
        <v>157</v>
      </c>
      <c r="M83" s="1" t="s">
        <v>191</v>
      </c>
      <c r="N83" s="1" t="s">
        <v>686</v>
      </c>
      <c r="O83" s="1">
        <v>0.97</v>
      </c>
      <c r="P83" s="1">
        <v>73.7</v>
      </c>
      <c r="Q83" s="1">
        <v>47</v>
      </c>
      <c r="R83" s="79">
        <v>1226202576</v>
      </c>
      <c r="S83" s="68" t="s">
        <v>33</v>
      </c>
    </row>
    <row r="84" spans="1:19" x14ac:dyDescent="0.25">
      <c r="A84" s="11" t="s">
        <v>690</v>
      </c>
      <c r="B84" s="65" t="s">
        <v>685</v>
      </c>
      <c r="C84" s="66">
        <v>3.44</v>
      </c>
      <c r="D84" s="65" t="s">
        <v>245</v>
      </c>
      <c r="E84" s="65" t="s">
        <v>22</v>
      </c>
      <c r="F84" s="66" t="s">
        <v>421</v>
      </c>
      <c r="G84" s="1">
        <v>10200</v>
      </c>
      <c r="H84" s="2">
        <v>-0.16666666666666663</v>
      </c>
      <c r="I84" s="1">
        <f>G84*(1+H84)</f>
        <v>8500</v>
      </c>
      <c r="J84" s="1" t="s">
        <v>25</v>
      </c>
      <c r="K84" s="1" t="s">
        <v>156</v>
      </c>
      <c r="L84" s="1" t="s">
        <v>162</v>
      </c>
      <c r="M84" s="1" t="s">
        <v>1059</v>
      </c>
      <c r="N84" s="1" t="s">
        <v>691</v>
      </c>
      <c r="O84" s="1">
        <v>0.98</v>
      </c>
      <c r="P84" s="1">
        <v>53.5</v>
      </c>
      <c r="Q84" s="1">
        <v>49</v>
      </c>
      <c r="R84" s="79">
        <v>220000053145</v>
      </c>
      <c r="S84" s="68" t="s">
        <v>692</v>
      </c>
    </row>
    <row r="86" spans="1:19" x14ac:dyDescent="0.25">
      <c r="A86" s="11" t="s">
        <v>693</v>
      </c>
      <c r="B86" s="65" t="s">
        <v>694</v>
      </c>
      <c r="C86" s="66">
        <v>0.32</v>
      </c>
      <c r="D86" s="65" t="s">
        <v>342</v>
      </c>
      <c r="E86" s="65" t="s">
        <v>60</v>
      </c>
      <c r="F86" s="66" t="s">
        <v>23</v>
      </c>
      <c r="G86" s="1">
        <v>800</v>
      </c>
      <c r="H86" s="2">
        <v>-0.19999999999999996</v>
      </c>
      <c r="I86" s="1">
        <f t="shared" ref="I86:I97" si="5">G86*(1+H86)</f>
        <v>640</v>
      </c>
      <c r="J86" s="1" t="s">
        <v>25</v>
      </c>
      <c r="K86" s="1" t="s">
        <v>156</v>
      </c>
      <c r="L86" s="1" t="s">
        <v>156</v>
      </c>
      <c r="M86" s="1" t="s">
        <v>1057</v>
      </c>
      <c r="N86" s="1" t="s">
        <v>695</v>
      </c>
      <c r="O86" s="1">
        <v>1.47</v>
      </c>
      <c r="P86" s="1">
        <v>53</v>
      </c>
      <c r="Q86" s="1">
        <v>56</v>
      </c>
      <c r="R86" s="79">
        <v>7372182706</v>
      </c>
      <c r="S86" s="68" t="s">
        <v>33</v>
      </c>
    </row>
    <row r="87" spans="1:19" x14ac:dyDescent="0.25">
      <c r="A87" s="11" t="s">
        <v>696</v>
      </c>
      <c r="B87" s="65" t="s">
        <v>694</v>
      </c>
      <c r="C87" s="66">
        <v>0.5</v>
      </c>
      <c r="D87" s="65" t="s">
        <v>234</v>
      </c>
      <c r="E87" s="65" t="s">
        <v>60</v>
      </c>
      <c r="F87" s="66" t="s">
        <v>23</v>
      </c>
      <c r="G87" s="1">
        <v>2000</v>
      </c>
      <c r="H87" s="2">
        <v>-0.30000000000000004</v>
      </c>
      <c r="I87" s="1">
        <f t="shared" si="5"/>
        <v>1400</v>
      </c>
      <c r="J87" s="1" t="s">
        <v>25</v>
      </c>
      <c r="K87" s="1" t="s">
        <v>156</v>
      </c>
      <c r="L87" s="1" t="s">
        <v>156</v>
      </c>
      <c r="M87" s="1" t="s">
        <v>158</v>
      </c>
      <c r="N87" s="1" t="s">
        <v>697</v>
      </c>
      <c r="O87" s="1">
        <v>1.59</v>
      </c>
      <c r="P87" s="1">
        <v>58.9</v>
      </c>
      <c r="Q87" s="1">
        <v>61</v>
      </c>
      <c r="R87" s="79">
        <v>1427118920</v>
      </c>
      <c r="S87" s="68" t="s">
        <v>33</v>
      </c>
    </row>
    <row r="88" spans="1:19" x14ac:dyDescent="0.25">
      <c r="A88" s="11" t="s">
        <v>701</v>
      </c>
      <c r="B88" s="65" t="s">
        <v>694</v>
      </c>
      <c r="C88" s="66">
        <v>0.71</v>
      </c>
      <c r="D88" s="65" t="s">
        <v>260</v>
      </c>
      <c r="E88" s="65" t="s">
        <v>22</v>
      </c>
      <c r="F88" s="66" t="s">
        <v>23</v>
      </c>
      <c r="G88" s="1">
        <v>1400</v>
      </c>
      <c r="H88" s="2">
        <v>-0.4285714285714286</v>
      </c>
      <c r="I88" s="1">
        <f t="shared" si="5"/>
        <v>800</v>
      </c>
      <c r="J88" s="1" t="s">
        <v>25</v>
      </c>
      <c r="K88" s="1" t="s">
        <v>162</v>
      </c>
      <c r="L88" s="1" t="s">
        <v>25</v>
      </c>
      <c r="M88" s="1" t="s">
        <v>191</v>
      </c>
      <c r="N88" s="1" t="s">
        <v>702</v>
      </c>
      <c r="O88" s="1">
        <v>1.28</v>
      </c>
      <c r="P88" s="1">
        <v>68.400000000000006</v>
      </c>
      <c r="Q88" s="1">
        <v>60</v>
      </c>
      <c r="R88" s="79">
        <v>2223161659</v>
      </c>
      <c r="S88" s="68" t="s">
        <v>33</v>
      </c>
    </row>
    <row r="89" spans="1:19" x14ac:dyDescent="0.25">
      <c r="A89" s="11" t="s">
        <v>706</v>
      </c>
      <c r="B89" s="65" t="s">
        <v>694</v>
      </c>
      <c r="C89" s="66">
        <v>0.9</v>
      </c>
      <c r="D89" s="65" t="s">
        <v>258</v>
      </c>
      <c r="E89" s="65" t="s">
        <v>39</v>
      </c>
      <c r="F89" s="66" t="s">
        <v>23</v>
      </c>
      <c r="G89" s="1">
        <v>2300</v>
      </c>
      <c r="H89" s="2">
        <v>-0.34782608695652173</v>
      </c>
      <c r="I89" s="1">
        <f t="shared" si="5"/>
        <v>1500</v>
      </c>
      <c r="J89" s="1" t="s">
        <v>25</v>
      </c>
      <c r="K89" s="1" t="s">
        <v>156</v>
      </c>
      <c r="L89" s="1" t="s">
        <v>162</v>
      </c>
      <c r="M89" s="1" t="s">
        <v>191</v>
      </c>
      <c r="N89" s="1" t="s">
        <v>707</v>
      </c>
      <c r="O89" s="1">
        <v>1.33</v>
      </c>
      <c r="P89" s="1">
        <v>58.6</v>
      </c>
      <c r="Q89" s="1">
        <v>62</v>
      </c>
      <c r="R89" s="79">
        <v>2225324344</v>
      </c>
      <c r="S89" s="68" t="s">
        <v>708</v>
      </c>
    </row>
    <row r="90" spans="1:19" x14ac:dyDescent="0.25">
      <c r="A90" s="11" t="s">
        <v>712</v>
      </c>
      <c r="B90" s="65" t="s">
        <v>694</v>
      </c>
      <c r="C90" s="66">
        <v>1.01</v>
      </c>
      <c r="D90" s="65" t="s">
        <v>713</v>
      </c>
      <c r="E90" s="65" t="s">
        <v>658</v>
      </c>
      <c r="F90" s="66" t="s">
        <v>282</v>
      </c>
      <c r="G90" s="1">
        <v>3900</v>
      </c>
      <c r="H90" s="2">
        <v>-0.35897435897435892</v>
      </c>
      <c r="I90" s="1">
        <f t="shared" si="5"/>
        <v>2500</v>
      </c>
      <c r="J90" s="1" t="s">
        <v>25</v>
      </c>
      <c r="K90" s="1" t="s">
        <v>25</v>
      </c>
      <c r="L90" s="1" t="s">
        <v>25</v>
      </c>
      <c r="M90" s="1" t="s">
        <v>26</v>
      </c>
      <c r="N90" s="1" t="s">
        <v>714</v>
      </c>
      <c r="O90" s="1">
        <v>1.47</v>
      </c>
      <c r="P90" s="1">
        <v>0</v>
      </c>
      <c r="Q90" s="1">
        <v>0</v>
      </c>
      <c r="R90" s="79" t="s">
        <v>28</v>
      </c>
      <c r="S90" s="68" t="s">
        <v>33</v>
      </c>
    </row>
    <row r="91" spans="1:19" x14ac:dyDescent="0.25">
      <c r="A91" s="11" t="s">
        <v>715</v>
      </c>
      <c r="B91" s="65" t="s">
        <v>694</v>
      </c>
      <c r="C91" s="66">
        <v>1.01</v>
      </c>
      <c r="D91" s="65" t="s">
        <v>219</v>
      </c>
      <c r="E91" s="65" t="s">
        <v>39</v>
      </c>
      <c r="F91" s="66" t="s">
        <v>23</v>
      </c>
      <c r="G91" s="1">
        <v>7000</v>
      </c>
      <c r="H91" s="2">
        <v>-0.25</v>
      </c>
      <c r="I91" s="1">
        <f t="shared" si="5"/>
        <v>5250</v>
      </c>
      <c r="J91" s="1" t="s">
        <v>25</v>
      </c>
      <c r="K91" s="1" t="s">
        <v>156</v>
      </c>
      <c r="L91" s="1" t="s">
        <v>162</v>
      </c>
      <c r="M91" s="1" t="s">
        <v>191</v>
      </c>
      <c r="N91" s="1" t="s">
        <v>716</v>
      </c>
      <c r="O91" s="1">
        <v>1.46</v>
      </c>
      <c r="P91" s="1">
        <v>64.8</v>
      </c>
      <c r="Q91" s="1">
        <v>56</v>
      </c>
      <c r="R91" s="79">
        <v>6431119605</v>
      </c>
      <c r="S91" s="68" t="s">
        <v>717</v>
      </c>
    </row>
    <row r="92" spans="1:19" x14ac:dyDescent="0.25">
      <c r="A92" s="11" t="s">
        <v>709</v>
      </c>
      <c r="B92" s="65" t="s">
        <v>694</v>
      </c>
      <c r="C92" s="66">
        <v>1.05</v>
      </c>
      <c r="D92" s="65" t="s">
        <v>194</v>
      </c>
      <c r="E92" s="65" t="s">
        <v>22</v>
      </c>
      <c r="F92" s="66" t="s">
        <v>282</v>
      </c>
      <c r="G92" s="1">
        <v>5000</v>
      </c>
      <c r="H92" s="2">
        <v>-0.72</v>
      </c>
      <c r="I92" s="1">
        <f t="shared" si="5"/>
        <v>1400.0000000000002</v>
      </c>
      <c r="J92" s="1" t="s">
        <v>25</v>
      </c>
      <c r="K92" s="1" t="s">
        <v>25</v>
      </c>
      <c r="L92" s="1" t="s">
        <v>25</v>
      </c>
      <c r="M92" s="1" t="s">
        <v>26</v>
      </c>
      <c r="N92" s="1" t="s">
        <v>710</v>
      </c>
      <c r="O92" s="1">
        <v>1.49</v>
      </c>
      <c r="P92" s="1">
        <v>0</v>
      </c>
      <c r="Q92" s="1">
        <v>0</v>
      </c>
      <c r="R92" s="79" t="s">
        <v>28</v>
      </c>
      <c r="S92" s="68" t="s">
        <v>711</v>
      </c>
    </row>
    <row r="93" spans="1:19" x14ac:dyDescent="0.25">
      <c r="A93" s="11" t="s">
        <v>721</v>
      </c>
      <c r="B93" s="65" t="s">
        <v>694</v>
      </c>
      <c r="C93" s="66">
        <v>1.5</v>
      </c>
      <c r="D93" s="65" t="s">
        <v>258</v>
      </c>
      <c r="E93" s="65" t="s">
        <v>60</v>
      </c>
      <c r="F93" s="66" t="s">
        <v>282</v>
      </c>
      <c r="G93" s="1">
        <v>3800</v>
      </c>
      <c r="H93" s="2">
        <v>-0.53947368421052633</v>
      </c>
      <c r="I93" s="1">
        <f t="shared" si="5"/>
        <v>1750</v>
      </c>
      <c r="J93" s="1" t="s">
        <v>25</v>
      </c>
      <c r="K93" s="1" t="s">
        <v>25</v>
      </c>
      <c r="L93" s="1" t="s">
        <v>25</v>
      </c>
      <c r="M93" s="1" t="s">
        <v>26</v>
      </c>
      <c r="N93" s="1" t="s">
        <v>722</v>
      </c>
      <c r="O93" s="1">
        <v>1.28</v>
      </c>
      <c r="P93" s="1">
        <v>0</v>
      </c>
      <c r="Q93" s="1">
        <v>0</v>
      </c>
      <c r="R93" s="79" t="s">
        <v>28</v>
      </c>
      <c r="S93" s="68" t="s">
        <v>723</v>
      </c>
    </row>
    <row r="94" spans="1:19" x14ac:dyDescent="0.25">
      <c r="A94" s="11" t="s">
        <v>724</v>
      </c>
      <c r="B94" s="65" t="s">
        <v>694</v>
      </c>
      <c r="C94" s="66">
        <v>2.0099999999999998</v>
      </c>
      <c r="D94" s="65" t="s">
        <v>202</v>
      </c>
      <c r="E94" s="65" t="s">
        <v>46</v>
      </c>
      <c r="F94" s="66" t="s">
        <v>23</v>
      </c>
      <c r="G94" s="1">
        <v>13500</v>
      </c>
      <c r="H94" s="2">
        <v>-0.18000000000000005</v>
      </c>
      <c r="I94" s="1">
        <f t="shared" si="5"/>
        <v>11070</v>
      </c>
      <c r="J94" s="1" t="s">
        <v>25</v>
      </c>
      <c r="K94" s="1" t="s">
        <v>156</v>
      </c>
      <c r="L94" s="1" t="s">
        <v>156</v>
      </c>
      <c r="M94" s="1" t="s">
        <v>191</v>
      </c>
      <c r="N94" s="1" t="s">
        <v>725</v>
      </c>
      <c r="O94" s="1">
        <v>1.41</v>
      </c>
      <c r="P94" s="1">
        <v>57</v>
      </c>
      <c r="Q94" s="1">
        <v>63</v>
      </c>
      <c r="R94" s="79">
        <v>5223034991</v>
      </c>
      <c r="S94" s="68" t="s">
        <v>726</v>
      </c>
    </row>
    <row r="95" spans="1:19" x14ac:dyDescent="0.25">
      <c r="A95" s="11" t="s">
        <v>727</v>
      </c>
      <c r="B95" s="65" t="s">
        <v>694</v>
      </c>
      <c r="C95" s="66">
        <v>2.0099999999999998</v>
      </c>
      <c r="D95" s="65" t="s">
        <v>202</v>
      </c>
      <c r="E95" s="65" t="s">
        <v>22</v>
      </c>
      <c r="F95" s="66" t="s">
        <v>23</v>
      </c>
      <c r="G95" s="1">
        <v>9600</v>
      </c>
      <c r="H95" s="2">
        <v>-0.30000000000000004</v>
      </c>
      <c r="I95" s="1">
        <f t="shared" si="5"/>
        <v>6720</v>
      </c>
      <c r="J95" s="1" t="s">
        <v>25</v>
      </c>
      <c r="K95" s="1" t="s">
        <v>156</v>
      </c>
      <c r="L95" s="1" t="s">
        <v>157</v>
      </c>
      <c r="M95" s="1" t="s">
        <v>191</v>
      </c>
      <c r="N95" s="1" t="s">
        <v>728</v>
      </c>
      <c r="O95" s="1">
        <v>1.59</v>
      </c>
      <c r="P95" s="1">
        <v>58.5</v>
      </c>
      <c r="Q95" s="1">
        <v>47</v>
      </c>
      <c r="R95" s="79">
        <v>1435476816</v>
      </c>
      <c r="S95" s="68" t="s">
        <v>729</v>
      </c>
    </row>
    <row r="96" spans="1:19" x14ac:dyDescent="0.25">
      <c r="A96" s="11" t="s">
        <v>736</v>
      </c>
      <c r="B96" s="65" t="s">
        <v>694</v>
      </c>
      <c r="C96" s="66">
        <v>3.03</v>
      </c>
      <c r="D96" s="65" t="s">
        <v>245</v>
      </c>
      <c r="E96" s="65" t="s">
        <v>73</v>
      </c>
      <c r="F96" s="66" t="s">
        <v>282</v>
      </c>
      <c r="G96" s="1">
        <v>5400</v>
      </c>
      <c r="H96" s="2">
        <v>-0.38888888888888884</v>
      </c>
      <c r="I96" s="1">
        <f t="shared" si="5"/>
        <v>3300.0000000000005</v>
      </c>
      <c r="J96" s="1" t="s">
        <v>25</v>
      </c>
      <c r="K96" s="1" t="s">
        <v>25</v>
      </c>
      <c r="L96" s="1" t="s">
        <v>25</v>
      </c>
      <c r="M96" s="1" t="s">
        <v>26</v>
      </c>
      <c r="N96" s="1" t="s">
        <v>737</v>
      </c>
      <c r="O96" s="1">
        <v>1.35</v>
      </c>
      <c r="P96" s="1">
        <v>0</v>
      </c>
      <c r="Q96" s="1">
        <v>0</v>
      </c>
      <c r="R96" s="79" t="s">
        <v>28</v>
      </c>
      <c r="S96" s="68" t="s">
        <v>33</v>
      </c>
    </row>
    <row r="97" spans="1:19" x14ac:dyDescent="0.25">
      <c r="A97" s="11" t="s">
        <v>738</v>
      </c>
      <c r="B97" s="65" t="s">
        <v>694</v>
      </c>
      <c r="C97" s="66">
        <v>5.01</v>
      </c>
      <c r="D97" s="65" t="s">
        <v>202</v>
      </c>
      <c r="E97" s="65" t="s">
        <v>22</v>
      </c>
      <c r="F97" s="66" t="s">
        <v>421</v>
      </c>
      <c r="G97" s="1">
        <v>20500</v>
      </c>
      <c r="H97" s="2">
        <v>-1.0000000000000009E-2</v>
      </c>
      <c r="I97" s="1">
        <f t="shared" si="5"/>
        <v>20295</v>
      </c>
      <c r="J97" s="1" t="s">
        <v>25</v>
      </c>
      <c r="K97" s="1" t="s">
        <v>179</v>
      </c>
      <c r="L97" s="1" t="s">
        <v>156</v>
      </c>
      <c r="M97" s="1" t="s">
        <v>1059</v>
      </c>
      <c r="N97" s="1" t="s">
        <v>739</v>
      </c>
      <c r="O97" s="1">
        <v>1.36</v>
      </c>
      <c r="P97" s="1">
        <v>62.2</v>
      </c>
      <c r="Q97" s="1">
        <v>62</v>
      </c>
      <c r="R97" s="79">
        <v>21000007426</v>
      </c>
      <c r="S97" s="68" t="s">
        <v>740</v>
      </c>
    </row>
    <row r="99" spans="1:19" x14ac:dyDescent="0.25">
      <c r="A99" s="11" t="s">
        <v>741</v>
      </c>
      <c r="B99" s="65" t="s">
        <v>742</v>
      </c>
      <c r="C99" s="66">
        <v>0.31</v>
      </c>
      <c r="D99" s="65" t="s">
        <v>178</v>
      </c>
      <c r="E99" s="65" t="s">
        <v>39</v>
      </c>
      <c r="F99" s="66" t="s">
        <v>23</v>
      </c>
      <c r="G99" s="1">
        <v>2100</v>
      </c>
      <c r="H99" s="2">
        <v>-0.4</v>
      </c>
      <c r="I99" s="1">
        <f t="shared" ref="I99:I105" si="6">G99*(1+H99)</f>
        <v>1260</v>
      </c>
      <c r="J99" s="1" t="s">
        <v>25</v>
      </c>
      <c r="K99" s="1" t="s">
        <v>162</v>
      </c>
      <c r="L99" s="1" t="s">
        <v>162</v>
      </c>
      <c r="M99" s="1" t="s">
        <v>191</v>
      </c>
      <c r="N99" s="1" t="s">
        <v>743</v>
      </c>
      <c r="O99" s="1">
        <v>1.02</v>
      </c>
      <c r="P99" s="1">
        <v>74.7</v>
      </c>
      <c r="Q99" s="1">
        <v>83</v>
      </c>
      <c r="R99" s="79">
        <v>11001957</v>
      </c>
      <c r="S99" s="68" t="s">
        <v>33</v>
      </c>
    </row>
    <row r="100" spans="1:19" x14ac:dyDescent="0.25">
      <c r="A100" s="11" t="s">
        <v>744</v>
      </c>
      <c r="B100" s="65" t="s">
        <v>742</v>
      </c>
      <c r="C100" s="66">
        <v>0.47</v>
      </c>
      <c r="D100" s="65" t="s">
        <v>178</v>
      </c>
      <c r="E100" s="65" t="s">
        <v>39</v>
      </c>
      <c r="F100" s="66" t="s">
        <v>618</v>
      </c>
      <c r="G100" s="1">
        <v>2500</v>
      </c>
      <c r="H100" s="2">
        <v>-0.44999999999999996</v>
      </c>
      <c r="I100" s="1">
        <f t="shared" si="6"/>
        <v>1375</v>
      </c>
      <c r="J100" s="1" t="s">
        <v>25</v>
      </c>
      <c r="K100" s="1" t="s">
        <v>156</v>
      </c>
      <c r="L100" s="1" t="s">
        <v>156</v>
      </c>
      <c r="M100" s="1" t="s">
        <v>191</v>
      </c>
      <c r="N100" s="1" t="s">
        <v>745</v>
      </c>
      <c r="O100" s="1">
        <v>0.89</v>
      </c>
      <c r="P100" s="1">
        <v>67.2</v>
      </c>
      <c r="Q100" s="1">
        <v>83</v>
      </c>
      <c r="R100" s="79">
        <v>3404164527</v>
      </c>
      <c r="S100" s="68" t="s">
        <v>33</v>
      </c>
    </row>
    <row r="101" spans="1:19" x14ac:dyDescent="0.25">
      <c r="A101" s="11" t="s">
        <v>746</v>
      </c>
      <c r="B101" s="65" t="s">
        <v>742</v>
      </c>
      <c r="C101" s="66">
        <v>0.56999999999999995</v>
      </c>
      <c r="D101" s="65" t="s">
        <v>245</v>
      </c>
      <c r="E101" s="65" t="s">
        <v>747</v>
      </c>
      <c r="F101" s="66" t="s">
        <v>282</v>
      </c>
      <c r="G101" s="1">
        <v>2000</v>
      </c>
      <c r="H101" s="2">
        <v>-0.4</v>
      </c>
      <c r="I101" s="1">
        <f t="shared" si="6"/>
        <v>1200</v>
      </c>
      <c r="J101" s="1" t="s">
        <v>25</v>
      </c>
      <c r="K101" s="1" t="s">
        <v>25</v>
      </c>
      <c r="L101" s="1" t="s">
        <v>25</v>
      </c>
      <c r="M101" s="1" t="s">
        <v>26</v>
      </c>
      <c r="N101" s="1" t="s">
        <v>748</v>
      </c>
      <c r="O101" s="1">
        <v>1.04</v>
      </c>
      <c r="P101" s="1">
        <v>0</v>
      </c>
      <c r="Q101" s="1">
        <v>0</v>
      </c>
      <c r="R101" s="79" t="s">
        <v>28</v>
      </c>
      <c r="S101" s="68" t="s">
        <v>33</v>
      </c>
    </row>
    <row r="102" spans="1:19" x14ac:dyDescent="0.25">
      <c r="A102" s="11" t="s">
        <v>749</v>
      </c>
      <c r="B102" s="65" t="s">
        <v>742</v>
      </c>
      <c r="C102" s="66">
        <v>0.6</v>
      </c>
      <c r="D102" s="65" t="s">
        <v>178</v>
      </c>
      <c r="E102" s="65" t="s">
        <v>73</v>
      </c>
      <c r="F102" s="66" t="s">
        <v>23</v>
      </c>
      <c r="G102" s="1">
        <v>1600</v>
      </c>
      <c r="H102" s="2">
        <v>-0.4</v>
      </c>
      <c r="I102" s="1">
        <f t="shared" si="6"/>
        <v>960</v>
      </c>
      <c r="J102" s="1" t="s">
        <v>25</v>
      </c>
      <c r="K102" s="1" t="s">
        <v>179</v>
      </c>
      <c r="L102" s="1" t="s">
        <v>162</v>
      </c>
      <c r="M102" s="1" t="s">
        <v>191</v>
      </c>
      <c r="N102" s="1" t="s">
        <v>750</v>
      </c>
      <c r="O102" s="1">
        <v>1.05</v>
      </c>
      <c r="P102" s="1">
        <v>79</v>
      </c>
      <c r="Q102" s="1">
        <v>74</v>
      </c>
      <c r="R102" s="79">
        <v>1226071776</v>
      </c>
      <c r="S102" s="68" t="s">
        <v>33</v>
      </c>
    </row>
    <row r="103" spans="1:19" x14ac:dyDescent="0.25">
      <c r="A103" s="11" t="s">
        <v>751</v>
      </c>
      <c r="B103" s="65" t="s">
        <v>742</v>
      </c>
      <c r="C103" s="66">
        <v>0.69</v>
      </c>
      <c r="D103" s="65" t="s">
        <v>202</v>
      </c>
      <c r="E103" s="65" t="s">
        <v>53</v>
      </c>
      <c r="F103" s="66" t="s">
        <v>282</v>
      </c>
      <c r="G103" s="1">
        <v>1500</v>
      </c>
      <c r="H103" s="2">
        <v>-0.46666666666666667</v>
      </c>
      <c r="I103" s="1">
        <f t="shared" si="6"/>
        <v>800</v>
      </c>
      <c r="J103" s="1" t="s">
        <v>25</v>
      </c>
      <c r="K103" s="1" t="s">
        <v>25</v>
      </c>
      <c r="L103" s="1" t="s">
        <v>25</v>
      </c>
      <c r="M103" s="1" t="s">
        <v>26</v>
      </c>
      <c r="N103" s="1" t="s">
        <v>208</v>
      </c>
      <c r="O103" s="1">
        <v>0</v>
      </c>
      <c r="P103" s="1">
        <v>0</v>
      </c>
      <c r="Q103" s="1">
        <v>0</v>
      </c>
      <c r="R103" s="79" t="s">
        <v>28</v>
      </c>
      <c r="S103" s="68" t="s">
        <v>33</v>
      </c>
    </row>
    <row r="104" spans="1:19" x14ac:dyDescent="0.25">
      <c r="A104" s="11" t="s">
        <v>753</v>
      </c>
      <c r="B104" s="65" t="s">
        <v>742</v>
      </c>
      <c r="C104" s="66">
        <v>0.7</v>
      </c>
      <c r="D104" s="65" t="s">
        <v>234</v>
      </c>
      <c r="E104" s="65" t="s">
        <v>53</v>
      </c>
      <c r="F104" s="66" t="s">
        <v>282</v>
      </c>
      <c r="G104" s="1">
        <v>2100</v>
      </c>
      <c r="H104" s="2">
        <v>-0.52380952380952384</v>
      </c>
      <c r="I104" s="1">
        <f t="shared" si="6"/>
        <v>1000</v>
      </c>
      <c r="J104" s="1" t="s">
        <v>25</v>
      </c>
      <c r="K104" s="1" t="s">
        <v>25</v>
      </c>
      <c r="L104" s="1" t="s">
        <v>25</v>
      </c>
      <c r="M104" s="1" t="s">
        <v>26</v>
      </c>
      <c r="N104" s="1" t="s">
        <v>208</v>
      </c>
      <c r="O104" s="1">
        <v>0</v>
      </c>
      <c r="P104" s="1">
        <v>0</v>
      </c>
      <c r="Q104" s="1">
        <v>0</v>
      </c>
      <c r="R104" s="79" t="s">
        <v>28</v>
      </c>
      <c r="S104" s="68" t="s">
        <v>33</v>
      </c>
    </row>
    <row r="105" spans="1:19" x14ac:dyDescent="0.25">
      <c r="A105" s="11" t="s">
        <v>752</v>
      </c>
      <c r="B105" s="65" t="s">
        <v>742</v>
      </c>
      <c r="C105" s="66">
        <v>0.72</v>
      </c>
      <c r="D105" s="65" t="s">
        <v>178</v>
      </c>
      <c r="E105" s="65" t="s">
        <v>53</v>
      </c>
      <c r="F105" s="66" t="s">
        <v>282</v>
      </c>
      <c r="G105" s="1">
        <v>2900</v>
      </c>
      <c r="H105" s="2">
        <v>-0.53448275862068972</v>
      </c>
      <c r="I105" s="1">
        <f t="shared" si="6"/>
        <v>1349.9999999999998</v>
      </c>
      <c r="J105" s="1" t="s">
        <v>25</v>
      </c>
      <c r="K105" s="1" t="s">
        <v>25</v>
      </c>
      <c r="L105" s="1" t="s">
        <v>25</v>
      </c>
      <c r="M105" s="1" t="s">
        <v>26</v>
      </c>
      <c r="N105" s="1" t="s">
        <v>208</v>
      </c>
      <c r="O105" s="1">
        <v>0</v>
      </c>
      <c r="P105" s="1">
        <v>0</v>
      </c>
      <c r="Q105" s="1">
        <v>0</v>
      </c>
      <c r="R105" s="79" t="s">
        <v>28</v>
      </c>
      <c r="S105" s="68" t="s">
        <v>33</v>
      </c>
    </row>
    <row r="106" spans="1:19" x14ac:dyDescent="0.25">
      <c r="A106" s="11" t="s">
        <v>754</v>
      </c>
      <c r="B106" s="65" t="s">
        <v>742</v>
      </c>
      <c r="C106" s="66">
        <v>0.86</v>
      </c>
      <c r="D106" s="65" t="s">
        <v>263</v>
      </c>
      <c r="E106" s="65" t="s">
        <v>31</v>
      </c>
      <c r="F106" s="66" t="s">
        <v>23</v>
      </c>
      <c r="I106" s="1">
        <v>900</v>
      </c>
      <c r="J106" s="1" t="s">
        <v>25</v>
      </c>
      <c r="K106" s="1" t="s">
        <v>156</v>
      </c>
      <c r="L106" s="1" t="s">
        <v>162</v>
      </c>
      <c r="M106" s="1" t="s">
        <v>301</v>
      </c>
      <c r="N106" s="1" t="s">
        <v>755</v>
      </c>
      <c r="O106" s="1">
        <v>1.03</v>
      </c>
      <c r="P106" s="1">
        <v>76.900000000000006</v>
      </c>
      <c r="Q106" s="1">
        <v>68</v>
      </c>
      <c r="R106" s="79">
        <v>2223380995</v>
      </c>
      <c r="S106" s="68" t="s">
        <v>33</v>
      </c>
    </row>
    <row r="107" spans="1:19" x14ac:dyDescent="0.25">
      <c r="A107" s="11" t="s">
        <v>758</v>
      </c>
      <c r="B107" s="65" t="s">
        <v>742</v>
      </c>
      <c r="C107" s="66">
        <v>0.94</v>
      </c>
      <c r="D107" s="65" t="s">
        <v>245</v>
      </c>
      <c r="E107" s="65" t="s">
        <v>22</v>
      </c>
      <c r="F107" s="66" t="s">
        <v>23</v>
      </c>
      <c r="G107" s="1">
        <v>2800</v>
      </c>
      <c r="H107" s="2">
        <v>-0.45999999999999996</v>
      </c>
      <c r="I107" s="1">
        <f t="shared" ref="I107:I112" si="7">G107*(1+H107)</f>
        <v>1512</v>
      </c>
      <c r="J107" s="1" t="s">
        <v>25</v>
      </c>
      <c r="K107" s="1" t="s">
        <v>162</v>
      </c>
      <c r="L107" s="1" t="s">
        <v>170</v>
      </c>
      <c r="M107" s="1" t="s">
        <v>265</v>
      </c>
      <c r="N107" s="1" t="s">
        <v>759</v>
      </c>
      <c r="O107" s="1">
        <v>1.1299999999999999</v>
      </c>
      <c r="P107" s="1">
        <v>89.4</v>
      </c>
      <c r="Q107" s="1">
        <v>68</v>
      </c>
      <c r="R107" s="79">
        <v>7311386254</v>
      </c>
      <c r="S107" s="68" t="s">
        <v>760</v>
      </c>
    </row>
    <row r="108" spans="1:19" x14ac:dyDescent="0.25">
      <c r="A108" s="11" t="s">
        <v>761</v>
      </c>
      <c r="B108" s="65" t="s">
        <v>742</v>
      </c>
      <c r="C108" s="66">
        <v>0.95</v>
      </c>
      <c r="D108" s="65" t="s">
        <v>342</v>
      </c>
      <c r="E108" s="65" t="s">
        <v>31</v>
      </c>
      <c r="F108" s="66" t="s">
        <v>23</v>
      </c>
      <c r="G108" s="1">
        <v>2700</v>
      </c>
      <c r="H108" s="2">
        <v>-0.44999999999999996</v>
      </c>
      <c r="I108" s="1">
        <f t="shared" si="7"/>
        <v>1485.0000000000002</v>
      </c>
      <c r="J108" s="1" t="s">
        <v>25</v>
      </c>
      <c r="K108" s="1" t="s">
        <v>156</v>
      </c>
      <c r="L108" s="1" t="s">
        <v>162</v>
      </c>
      <c r="M108" s="1" t="s">
        <v>1057</v>
      </c>
      <c r="N108" s="1" t="s">
        <v>762</v>
      </c>
      <c r="O108" s="1">
        <v>1.18</v>
      </c>
      <c r="P108" s="1">
        <v>81.5</v>
      </c>
      <c r="Q108" s="1">
        <v>71</v>
      </c>
      <c r="R108" s="79">
        <v>6432525255</v>
      </c>
      <c r="S108" s="68" t="s">
        <v>763</v>
      </c>
    </row>
    <row r="109" spans="1:19" x14ac:dyDescent="0.25">
      <c r="A109" s="11" t="s">
        <v>756</v>
      </c>
      <c r="B109" s="65" t="s">
        <v>742</v>
      </c>
      <c r="C109" s="66">
        <v>0.97</v>
      </c>
      <c r="D109" s="65" t="s">
        <v>234</v>
      </c>
      <c r="E109" s="65" t="s">
        <v>73</v>
      </c>
      <c r="F109" s="66" t="s">
        <v>23</v>
      </c>
      <c r="G109" s="1">
        <v>2100</v>
      </c>
      <c r="H109" s="2">
        <v>-0.2857142857142857</v>
      </c>
      <c r="I109" s="1">
        <f t="shared" si="7"/>
        <v>1500</v>
      </c>
      <c r="J109" s="1" t="s">
        <v>25</v>
      </c>
      <c r="K109" s="1" t="s">
        <v>156</v>
      </c>
      <c r="L109" s="1" t="s">
        <v>162</v>
      </c>
      <c r="M109" s="1" t="s">
        <v>191</v>
      </c>
      <c r="N109" s="1" t="s">
        <v>757</v>
      </c>
      <c r="O109" s="1">
        <v>1.02</v>
      </c>
      <c r="P109" s="1">
        <v>79.2</v>
      </c>
      <c r="Q109" s="1">
        <v>70</v>
      </c>
      <c r="R109" s="79">
        <v>6223283504</v>
      </c>
      <c r="S109" s="68" t="s">
        <v>33</v>
      </c>
    </row>
    <row r="110" spans="1:19" x14ac:dyDescent="0.25">
      <c r="A110" s="11" t="s">
        <v>764</v>
      </c>
      <c r="B110" s="65" t="s">
        <v>742</v>
      </c>
      <c r="C110" s="66">
        <v>0.98</v>
      </c>
      <c r="D110" s="65" t="s">
        <v>260</v>
      </c>
      <c r="E110" s="65" t="s">
        <v>22</v>
      </c>
      <c r="F110" s="66" t="s">
        <v>23</v>
      </c>
      <c r="G110" s="1">
        <v>1600</v>
      </c>
      <c r="H110" s="2">
        <v>-6.25E-2</v>
      </c>
      <c r="I110" s="1">
        <f t="shared" si="7"/>
        <v>1500</v>
      </c>
      <c r="J110" s="1" t="s">
        <v>25</v>
      </c>
      <c r="K110" s="1" t="s">
        <v>162</v>
      </c>
      <c r="L110" s="1" t="s">
        <v>162</v>
      </c>
      <c r="M110" s="1" t="s">
        <v>191</v>
      </c>
      <c r="N110" s="1" t="s">
        <v>765</v>
      </c>
      <c r="O110" s="1">
        <v>1.03</v>
      </c>
      <c r="P110" s="1">
        <v>82</v>
      </c>
      <c r="Q110" s="1">
        <v>64</v>
      </c>
      <c r="R110" s="79">
        <v>5222379299</v>
      </c>
      <c r="S110" s="68" t="s">
        <v>33</v>
      </c>
    </row>
    <row r="111" spans="1:19" x14ac:dyDescent="0.25">
      <c r="A111" s="11" t="s">
        <v>769</v>
      </c>
      <c r="B111" s="65" t="s">
        <v>742</v>
      </c>
      <c r="C111" s="66">
        <v>1</v>
      </c>
      <c r="D111" s="65" t="s">
        <v>258</v>
      </c>
      <c r="E111" s="65" t="s">
        <v>73</v>
      </c>
      <c r="F111" s="66" t="s">
        <v>23</v>
      </c>
      <c r="G111" s="1">
        <v>1700</v>
      </c>
      <c r="H111" s="2">
        <v>-0.11764705882352944</v>
      </c>
      <c r="I111" s="1">
        <f t="shared" si="7"/>
        <v>1500</v>
      </c>
      <c r="J111" s="1" t="s">
        <v>25</v>
      </c>
      <c r="K111" s="1" t="s">
        <v>156</v>
      </c>
      <c r="L111" s="1" t="s">
        <v>162</v>
      </c>
      <c r="M111" s="1" t="s">
        <v>191</v>
      </c>
      <c r="N111" s="1" t="s">
        <v>770</v>
      </c>
      <c r="O111" s="1">
        <v>1.22</v>
      </c>
      <c r="P111" s="1">
        <v>72</v>
      </c>
      <c r="Q111" s="1">
        <v>72</v>
      </c>
      <c r="R111" s="79">
        <v>6224379499</v>
      </c>
      <c r="S111" s="68" t="s">
        <v>33</v>
      </c>
    </row>
    <row r="112" spans="1:19" x14ac:dyDescent="0.25">
      <c r="A112" s="11" t="s">
        <v>766</v>
      </c>
      <c r="B112" s="65" t="s">
        <v>742</v>
      </c>
      <c r="C112" s="66">
        <v>1.02</v>
      </c>
      <c r="D112" s="65" t="s">
        <v>234</v>
      </c>
      <c r="E112" s="65" t="s">
        <v>73</v>
      </c>
      <c r="F112" s="66" t="s">
        <v>23</v>
      </c>
      <c r="G112" s="1">
        <v>2500</v>
      </c>
      <c r="H112" s="2">
        <v>-0.35</v>
      </c>
      <c r="I112" s="1">
        <f t="shared" si="7"/>
        <v>1625</v>
      </c>
      <c r="J112" s="1" t="s">
        <v>25</v>
      </c>
      <c r="K112" s="1" t="s">
        <v>156</v>
      </c>
      <c r="L112" s="1" t="s">
        <v>157</v>
      </c>
      <c r="M112" s="1" t="s">
        <v>191</v>
      </c>
      <c r="N112" s="1" t="s">
        <v>767</v>
      </c>
      <c r="O112" s="1">
        <v>1.01</v>
      </c>
      <c r="P112" s="1">
        <v>75</v>
      </c>
      <c r="Q112" s="1">
        <v>75</v>
      </c>
      <c r="R112" s="79">
        <v>6432852156</v>
      </c>
      <c r="S112" s="68" t="s">
        <v>768</v>
      </c>
    </row>
    <row r="113" spans="1:19" x14ac:dyDescent="0.25">
      <c r="A113" s="11" t="s">
        <v>777</v>
      </c>
      <c r="B113" s="65" t="s">
        <v>742</v>
      </c>
      <c r="C113" s="66">
        <v>1.34</v>
      </c>
      <c r="D113" s="65" t="s">
        <v>263</v>
      </c>
      <c r="E113" s="65" t="s">
        <v>31</v>
      </c>
      <c r="F113" s="66" t="s">
        <v>23</v>
      </c>
      <c r="I113" s="1">
        <v>1800</v>
      </c>
      <c r="J113" s="1" t="s">
        <v>25</v>
      </c>
      <c r="K113" s="1" t="s">
        <v>162</v>
      </c>
      <c r="L113" s="1" t="s">
        <v>162</v>
      </c>
      <c r="M113" s="1" t="s">
        <v>191</v>
      </c>
      <c r="N113" s="1" t="s">
        <v>778</v>
      </c>
      <c r="O113" s="1">
        <v>1</v>
      </c>
      <c r="P113" s="1">
        <v>69.099999999999994</v>
      </c>
      <c r="Q113" s="1">
        <v>78</v>
      </c>
      <c r="R113" s="79">
        <v>5222162216</v>
      </c>
      <c r="S113" s="68" t="s">
        <v>33</v>
      </c>
    </row>
    <row r="114" spans="1:19" x14ac:dyDescent="0.25">
      <c r="A114" s="11" t="s">
        <v>774</v>
      </c>
      <c r="B114" s="65" t="s">
        <v>742</v>
      </c>
      <c r="C114" s="66">
        <v>1.49</v>
      </c>
      <c r="D114" s="65" t="s">
        <v>219</v>
      </c>
      <c r="E114" s="65" t="s">
        <v>22</v>
      </c>
      <c r="F114" s="66" t="s">
        <v>23</v>
      </c>
      <c r="G114" s="1">
        <v>4800</v>
      </c>
      <c r="H114" s="2">
        <v>-0.15000000000000002</v>
      </c>
      <c r="I114" s="1">
        <f>G114*(1+H114)</f>
        <v>4080</v>
      </c>
      <c r="J114" s="1" t="s">
        <v>25</v>
      </c>
      <c r="K114" s="1" t="s">
        <v>156</v>
      </c>
      <c r="L114" s="1" t="s">
        <v>162</v>
      </c>
      <c r="M114" s="1" t="s">
        <v>191</v>
      </c>
      <c r="N114" s="1" t="s">
        <v>775</v>
      </c>
      <c r="O114" s="1">
        <v>1.04</v>
      </c>
      <c r="P114" s="1">
        <v>75.400000000000006</v>
      </c>
      <c r="Q114" s="1">
        <v>75</v>
      </c>
      <c r="R114" s="79">
        <v>7432232352</v>
      </c>
      <c r="S114" s="68" t="s">
        <v>776</v>
      </c>
    </row>
    <row r="115" spans="1:19" x14ac:dyDescent="0.25">
      <c r="A115" s="11" t="s">
        <v>779</v>
      </c>
      <c r="B115" s="65" t="s">
        <v>742</v>
      </c>
      <c r="C115" s="66">
        <v>1.51</v>
      </c>
      <c r="D115" s="65" t="s">
        <v>219</v>
      </c>
      <c r="E115" s="65" t="s">
        <v>73</v>
      </c>
      <c r="F115" s="66" t="s">
        <v>23</v>
      </c>
      <c r="G115" s="1">
        <v>4400</v>
      </c>
      <c r="H115" s="2">
        <v>-0.15000000000000002</v>
      </c>
      <c r="I115" s="1">
        <f>G115*(1+H115)</f>
        <v>3740</v>
      </c>
      <c r="J115" s="1" t="s">
        <v>25</v>
      </c>
      <c r="K115" s="1" t="s">
        <v>179</v>
      </c>
      <c r="L115" s="1" t="s">
        <v>156</v>
      </c>
      <c r="M115" s="1" t="s">
        <v>191</v>
      </c>
      <c r="N115" s="1" t="s">
        <v>780</v>
      </c>
      <c r="O115" s="1">
        <v>1</v>
      </c>
      <c r="P115" s="1">
        <v>73.5</v>
      </c>
      <c r="Q115" s="1">
        <v>73</v>
      </c>
      <c r="R115" s="79">
        <v>7443283082</v>
      </c>
      <c r="S115" s="68" t="s">
        <v>781</v>
      </c>
    </row>
    <row r="116" spans="1:19" x14ac:dyDescent="0.25">
      <c r="A116" s="11" t="s">
        <v>782</v>
      </c>
      <c r="B116" s="65" t="s">
        <v>742</v>
      </c>
      <c r="C116" s="66">
        <v>1.52</v>
      </c>
      <c r="D116" s="65" t="s">
        <v>342</v>
      </c>
      <c r="E116" s="65" t="s">
        <v>31</v>
      </c>
      <c r="F116" s="66" t="s">
        <v>23</v>
      </c>
      <c r="G116" s="1">
        <v>4900</v>
      </c>
      <c r="H116" s="2">
        <v>-0.32999999999999996</v>
      </c>
      <c r="I116" s="1">
        <f>G116*(1+H116)</f>
        <v>3283</v>
      </c>
      <c r="J116" s="1" t="s">
        <v>25</v>
      </c>
      <c r="K116" s="1" t="s">
        <v>156</v>
      </c>
      <c r="L116" s="1" t="s">
        <v>162</v>
      </c>
      <c r="M116" s="1" t="s">
        <v>191</v>
      </c>
      <c r="N116" s="1" t="s">
        <v>783</v>
      </c>
      <c r="O116" s="1">
        <v>1.01</v>
      </c>
      <c r="P116" s="1">
        <v>78.099999999999994</v>
      </c>
      <c r="Q116" s="1">
        <v>75</v>
      </c>
      <c r="R116" s="79">
        <v>3415566294</v>
      </c>
      <c r="S116" s="68" t="s">
        <v>784</v>
      </c>
    </row>
    <row r="117" spans="1:19" x14ac:dyDescent="0.25">
      <c r="A117" s="11" t="s">
        <v>785</v>
      </c>
      <c r="B117" s="65" t="s">
        <v>742</v>
      </c>
      <c r="C117" s="66">
        <v>4.0599999999999996</v>
      </c>
      <c r="D117" s="65" t="s">
        <v>219</v>
      </c>
      <c r="E117" s="65" t="s">
        <v>31</v>
      </c>
      <c r="F117" s="66" t="s">
        <v>23</v>
      </c>
      <c r="G117" s="1">
        <v>27500</v>
      </c>
      <c r="H117" s="2">
        <v>-0.48</v>
      </c>
      <c r="I117" s="1">
        <f>G117*(1+H117)</f>
        <v>14300</v>
      </c>
      <c r="J117" s="1" t="s">
        <v>25</v>
      </c>
      <c r="K117" s="1" t="s">
        <v>156</v>
      </c>
      <c r="L117" s="1" t="s">
        <v>162</v>
      </c>
      <c r="M117" s="1" t="s">
        <v>191</v>
      </c>
      <c r="N117" s="1" t="s">
        <v>786</v>
      </c>
      <c r="O117" s="1">
        <v>1.02</v>
      </c>
      <c r="P117" s="1">
        <v>71.900000000000006</v>
      </c>
      <c r="Q117" s="1">
        <v>77</v>
      </c>
      <c r="R117" s="79">
        <v>2225575353</v>
      </c>
      <c r="S117" s="68" t="s">
        <v>33</v>
      </c>
    </row>
    <row r="119" spans="1:19" x14ac:dyDescent="0.25">
      <c r="A119" s="11" t="s">
        <v>787</v>
      </c>
      <c r="B119" s="65" t="s">
        <v>788</v>
      </c>
      <c r="C119" s="66">
        <v>0.3</v>
      </c>
      <c r="D119" s="65" t="s">
        <v>178</v>
      </c>
      <c r="E119" s="65" t="s">
        <v>22</v>
      </c>
      <c r="F119" s="66" t="s">
        <v>23</v>
      </c>
      <c r="G119" s="1">
        <v>1400</v>
      </c>
      <c r="H119" s="2">
        <v>0</v>
      </c>
      <c r="I119" s="1">
        <f t="shared" ref="I119:I139" si="8">G119*(1+H119)</f>
        <v>1400</v>
      </c>
      <c r="J119" s="1" t="s">
        <v>25</v>
      </c>
      <c r="K119" s="1" t="s">
        <v>156</v>
      </c>
      <c r="L119" s="1" t="s">
        <v>162</v>
      </c>
      <c r="M119" s="1" t="s">
        <v>191</v>
      </c>
      <c r="N119" s="1" t="s">
        <v>789</v>
      </c>
      <c r="O119" s="1">
        <v>1.51</v>
      </c>
      <c r="P119" s="1">
        <v>60.6</v>
      </c>
      <c r="Q119" s="1">
        <v>63</v>
      </c>
      <c r="R119" s="79">
        <v>6425033327</v>
      </c>
      <c r="S119" s="68" t="s">
        <v>33</v>
      </c>
    </row>
    <row r="120" spans="1:19" x14ac:dyDescent="0.25">
      <c r="A120" s="11" t="s">
        <v>790</v>
      </c>
      <c r="B120" s="65" t="s">
        <v>788</v>
      </c>
      <c r="C120" s="66">
        <v>0.3</v>
      </c>
      <c r="D120" s="65" t="s">
        <v>178</v>
      </c>
      <c r="E120" s="65" t="s">
        <v>22</v>
      </c>
      <c r="F120" s="66" t="s">
        <v>23</v>
      </c>
      <c r="G120" s="1">
        <v>1400</v>
      </c>
      <c r="H120" s="2">
        <v>0</v>
      </c>
      <c r="I120" s="1">
        <f t="shared" si="8"/>
        <v>1400</v>
      </c>
      <c r="J120" s="1" t="s">
        <v>25</v>
      </c>
      <c r="K120" s="1" t="s">
        <v>156</v>
      </c>
      <c r="L120" s="1" t="s">
        <v>162</v>
      </c>
      <c r="M120" s="1" t="s">
        <v>191</v>
      </c>
      <c r="N120" s="1" t="s">
        <v>791</v>
      </c>
      <c r="O120" s="1">
        <v>1.51</v>
      </c>
      <c r="P120" s="1">
        <v>60.8</v>
      </c>
      <c r="Q120" s="1">
        <v>58</v>
      </c>
      <c r="R120" s="79">
        <v>2414780928</v>
      </c>
      <c r="S120" s="68" t="s">
        <v>33</v>
      </c>
    </row>
    <row r="121" spans="1:19" x14ac:dyDescent="0.25">
      <c r="A121" s="11" t="s">
        <v>792</v>
      </c>
      <c r="B121" s="65" t="s">
        <v>788</v>
      </c>
      <c r="C121" s="66">
        <v>0.3</v>
      </c>
      <c r="D121" s="65" t="s">
        <v>194</v>
      </c>
      <c r="E121" s="65" t="s">
        <v>22</v>
      </c>
      <c r="F121" s="66" t="s">
        <v>23</v>
      </c>
      <c r="G121" s="1">
        <v>1300</v>
      </c>
      <c r="H121" s="2">
        <v>-7.6923076923076872E-2</v>
      </c>
      <c r="I121" s="1">
        <f t="shared" si="8"/>
        <v>1200</v>
      </c>
      <c r="J121" s="1" t="s">
        <v>25</v>
      </c>
      <c r="K121" s="1" t="s">
        <v>179</v>
      </c>
      <c r="L121" s="1" t="s">
        <v>156</v>
      </c>
      <c r="M121" s="1" t="s">
        <v>191</v>
      </c>
      <c r="N121" s="1" t="s">
        <v>793</v>
      </c>
      <c r="O121" s="1">
        <v>1.51</v>
      </c>
      <c r="P121" s="1">
        <v>63.4</v>
      </c>
      <c r="Q121" s="1">
        <v>57</v>
      </c>
      <c r="R121" s="79">
        <v>6411677326</v>
      </c>
      <c r="S121" s="68" t="s">
        <v>33</v>
      </c>
    </row>
    <row r="122" spans="1:19" x14ac:dyDescent="0.25">
      <c r="A122" s="11" t="s">
        <v>794</v>
      </c>
      <c r="B122" s="65" t="s">
        <v>788</v>
      </c>
      <c r="C122" s="66">
        <v>0.31</v>
      </c>
      <c r="D122" s="65" t="s">
        <v>219</v>
      </c>
      <c r="E122" s="65" t="s">
        <v>31</v>
      </c>
      <c r="F122" s="66" t="s">
        <v>23</v>
      </c>
      <c r="G122" s="1">
        <v>1700</v>
      </c>
      <c r="H122" s="2">
        <v>0</v>
      </c>
      <c r="I122" s="1">
        <f t="shared" si="8"/>
        <v>1700</v>
      </c>
      <c r="J122" s="1" t="s">
        <v>25</v>
      </c>
      <c r="K122" s="1" t="s">
        <v>179</v>
      </c>
      <c r="L122" s="1" t="s">
        <v>156</v>
      </c>
      <c r="M122" s="1" t="s">
        <v>191</v>
      </c>
      <c r="N122" s="1" t="s">
        <v>795</v>
      </c>
      <c r="O122" s="1">
        <v>1.52</v>
      </c>
      <c r="P122" s="1">
        <v>59.4</v>
      </c>
      <c r="Q122" s="1">
        <v>63</v>
      </c>
      <c r="R122" s="79">
        <v>6401921326</v>
      </c>
      <c r="S122" s="68" t="s">
        <v>33</v>
      </c>
    </row>
    <row r="123" spans="1:19" x14ac:dyDescent="0.25">
      <c r="A123" s="11" t="s">
        <v>799</v>
      </c>
      <c r="B123" s="65" t="s">
        <v>788</v>
      </c>
      <c r="C123" s="66">
        <v>0.53</v>
      </c>
      <c r="D123" s="65" t="s">
        <v>234</v>
      </c>
      <c r="E123" s="65" t="s">
        <v>60</v>
      </c>
      <c r="F123" s="66" t="s">
        <v>23</v>
      </c>
      <c r="G123" s="1">
        <v>2000</v>
      </c>
      <c r="H123" s="2">
        <v>-0.30000000000000004</v>
      </c>
      <c r="I123" s="1">
        <f t="shared" si="8"/>
        <v>1400</v>
      </c>
      <c r="J123" s="1" t="s">
        <v>25</v>
      </c>
      <c r="K123" s="1" t="s">
        <v>179</v>
      </c>
      <c r="L123" s="1" t="s">
        <v>156</v>
      </c>
      <c r="M123" s="1" t="s">
        <v>301</v>
      </c>
      <c r="N123" s="1" t="s">
        <v>800</v>
      </c>
      <c r="O123" s="1">
        <v>1.54</v>
      </c>
      <c r="P123" s="1">
        <v>57.5</v>
      </c>
      <c r="Q123" s="1">
        <v>58</v>
      </c>
      <c r="R123" s="79">
        <v>6415812843</v>
      </c>
      <c r="S123" s="68" t="s">
        <v>33</v>
      </c>
    </row>
    <row r="124" spans="1:19" x14ac:dyDescent="0.25">
      <c r="A124" s="11" t="s">
        <v>801</v>
      </c>
      <c r="B124" s="65" t="s">
        <v>788</v>
      </c>
      <c r="C124" s="66">
        <v>0.7</v>
      </c>
      <c r="D124" s="65" t="s">
        <v>194</v>
      </c>
      <c r="E124" s="65" t="s">
        <v>60</v>
      </c>
      <c r="F124" s="66" t="s">
        <v>23</v>
      </c>
      <c r="G124" s="1">
        <v>3800</v>
      </c>
      <c r="H124" s="2">
        <v>0</v>
      </c>
      <c r="I124" s="1">
        <f t="shared" si="8"/>
        <v>3800</v>
      </c>
      <c r="J124" s="1" t="s">
        <v>25</v>
      </c>
      <c r="K124" s="1" t="s">
        <v>156</v>
      </c>
      <c r="L124" s="1" t="s">
        <v>179</v>
      </c>
      <c r="M124" s="1" t="s">
        <v>191</v>
      </c>
      <c r="N124" s="1" t="s">
        <v>802</v>
      </c>
      <c r="O124" s="1">
        <v>1.64</v>
      </c>
      <c r="P124" s="1">
        <v>60.8</v>
      </c>
      <c r="Q124" s="1">
        <v>58</v>
      </c>
      <c r="R124" s="79">
        <v>7426067925</v>
      </c>
      <c r="S124" s="68" t="s">
        <v>33</v>
      </c>
    </row>
    <row r="125" spans="1:19" x14ac:dyDescent="0.25">
      <c r="A125" s="11" t="s">
        <v>803</v>
      </c>
      <c r="B125" s="65" t="s">
        <v>788</v>
      </c>
      <c r="C125" s="66">
        <v>0.7</v>
      </c>
      <c r="D125" s="65" t="s">
        <v>194</v>
      </c>
      <c r="E125" s="65" t="s">
        <v>22</v>
      </c>
      <c r="F125" s="66" t="s">
        <v>23</v>
      </c>
      <c r="G125" s="1">
        <v>3200</v>
      </c>
      <c r="H125" s="2">
        <v>0</v>
      </c>
      <c r="I125" s="1">
        <f t="shared" si="8"/>
        <v>3200</v>
      </c>
      <c r="J125" s="1" t="s">
        <v>25</v>
      </c>
      <c r="K125" s="1" t="s">
        <v>179</v>
      </c>
      <c r="L125" s="1" t="s">
        <v>179</v>
      </c>
      <c r="M125" s="1" t="s">
        <v>191</v>
      </c>
      <c r="N125" s="1" t="s">
        <v>804</v>
      </c>
      <c r="O125" s="1">
        <v>1.61</v>
      </c>
      <c r="P125" s="1">
        <v>62.1</v>
      </c>
      <c r="Q125" s="1">
        <v>62</v>
      </c>
      <c r="R125" s="79">
        <v>1415920537</v>
      </c>
      <c r="S125" s="68" t="s">
        <v>33</v>
      </c>
    </row>
    <row r="126" spans="1:19" x14ac:dyDescent="0.25">
      <c r="A126" s="11" t="s">
        <v>807</v>
      </c>
      <c r="B126" s="65" t="s">
        <v>788</v>
      </c>
      <c r="C126" s="66">
        <v>0.7</v>
      </c>
      <c r="D126" s="65" t="s">
        <v>219</v>
      </c>
      <c r="E126" s="65" t="s">
        <v>60</v>
      </c>
      <c r="F126" s="66" t="s">
        <v>23</v>
      </c>
      <c r="G126" s="1">
        <v>3500</v>
      </c>
      <c r="H126" s="2">
        <v>0</v>
      </c>
      <c r="I126" s="1">
        <f t="shared" si="8"/>
        <v>3500</v>
      </c>
      <c r="J126" s="1" t="s">
        <v>25</v>
      </c>
      <c r="K126" s="1" t="s">
        <v>179</v>
      </c>
      <c r="L126" s="1" t="s">
        <v>179</v>
      </c>
      <c r="M126" s="1" t="s">
        <v>191</v>
      </c>
      <c r="N126" s="1" t="s">
        <v>808</v>
      </c>
      <c r="O126" s="1">
        <v>1.61</v>
      </c>
      <c r="P126" s="1">
        <v>59.3</v>
      </c>
      <c r="Q126" s="1">
        <v>61</v>
      </c>
      <c r="R126" s="79">
        <v>6421512885</v>
      </c>
      <c r="S126" s="68" t="s">
        <v>33</v>
      </c>
    </row>
    <row r="127" spans="1:19" x14ac:dyDescent="0.25">
      <c r="A127" s="11" t="s">
        <v>809</v>
      </c>
      <c r="B127" s="65" t="s">
        <v>788</v>
      </c>
      <c r="C127" s="66">
        <v>0.7</v>
      </c>
      <c r="D127" s="65" t="s">
        <v>219</v>
      </c>
      <c r="E127" s="65" t="s">
        <v>22</v>
      </c>
      <c r="F127" s="66" t="s">
        <v>23</v>
      </c>
      <c r="G127" s="1">
        <v>3000</v>
      </c>
      <c r="H127" s="2">
        <v>0</v>
      </c>
      <c r="I127" s="1">
        <f t="shared" si="8"/>
        <v>3000</v>
      </c>
      <c r="J127" s="1" t="s">
        <v>25</v>
      </c>
      <c r="K127" s="1" t="s">
        <v>179</v>
      </c>
      <c r="L127" s="1" t="s">
        <v>179</v>
      </c>
      <c r="M127" s="1" t="s">
        <v>191</v>
      </c>
      <c r="N127" s="1" t="s">
        <v>810</v>
      </c>
      <c r="O127" s="1">
        <v>1.63</v>
      </c>
      <c r="P127" s="1">
        <v>63</v>
      </c>
      <c r="Q127" s="1">
        <v>61</v>
      </c>
      <c r="R127" s="79">
        <v>1428344822</v>
      </c>
      <c r="S127" s="68" t="s">
        <v>33</v>
      </c>
    </row>
    <row r="128" spans="1:19" x14ac:dyDescent="0.25">
      <c r="A128" s="11" t="s">
        <v>805</v>
      </c>
      <c r="B128" s="65" t="s">
        <v>788</v>
      </c>
      <c r="C128" s="66">
        <v>0.71</v>
      </c>
      <c r="D128" s="65" t="s">
        <v>219</v>
      </c>
      <c r="E128" s="65" t="s">
        <v>46</v>
      </c>
      <c r="F128" s="66" t="s">
        <v>23</v>
      </c>
      <c r="G128" s="1">
        <v>4500</v>
      </c>
      <c r="H128" s="2">
        <v>-0.38</v>
      </c>
      <c r="I128" s="1">
        <f t="shared" si="8"/>
        <v>2790</v>
      </c>
      <c r="J128" s="1" t="s">
        <v>25</v>
      </c>
      <c r="K128" s="1" t="s">
        <v>156</v>
      </c>
      <c r="L128" s="1" t="s">
        <v>162</v>
      </c>
      <c r="M128" s="1" t="s">
        <v>1057</v>
      </c>
      <c r="N128" s="1" t="s">
        <v>806</v>
      </c>
      <c r="O128" s="1">
        <v>1.42</v>
      </c>
      <c r="P128" s="1">
        <v>65.099999999999994</v>
      </c>
      <c r="Q128" s="1">
        <v>59</v>
      </c>
      <c r="R128" s="79">
        <v>7438797328</v>
      </c>
      <c r="S128" s="68" t="s">
        <v>33</v>
      </c>
    </row>
    <row r="129" spans="1:19" x14ac:dyDescent="0.25">
      <c r="A129" s="11" t="s">
        <v>811</v>
      </c>
      <c r="B129" s="65" t="s">
        <v>788</v>
      </c>
      <c r="C129" s="66">
        <v>0.71</v>
      </c>
      <c r="D129" s="65" t="s">
        <v>202</v>
      </c>
      <c r="E129" s="65" t="s">
        <v>73</v>
      </c>
      <c r="F129" s="66" t="s">
        <v>282</v>
      </c>
      <c r="G129" s="1">
        <v>2000</v>
      </c>
      <c r="H129" s="2">
        <v>-0.55000000000000004</v>
      </c>
      <c r="I129" s="1">
        <f t="shared" si="8"/>
        <v>899.99999999999989</v>
      </c>
      <c r="J129" s="1" t="s">
        <v>25</v>
      </c>
      <c r="K129" s="1" t="s">
        <v>25</v>
      </c>
      <c r="L129" s="1" t="s">
        <v>25</v>
      </c>
      <c r="M129" s="1" t="s">
        <v>26</v>
      </c>
      <c r="N129" s="1" t="s">
        <v>208</v>
      </c>
      <c r="O129" s="1">
        <v>0</v>
      </c>
      <c r="P129" s="1">
        <v>0</v>
      </c>
      <c r="Q129" s="1">
        <v>0</v>
      </c>
      <c r="R129" s="79" t="s">
        <v>28</v>
      </c>
      <c r="S129" s="68" t="s">
        <v>33</v>
      </c>
    </row>
    <row r="130" spans="1:19" x14ac:dyDescent="0.25">
      <c r="A130" s="11" t="s">
        <v>812</v>
      </c>
      <c r="B130" s="65" t="s">
        <v>788</v>
      </c>
      <c r="C130" s="66">
        <v>0.77</v>
      </c>
      <c r="D130" s="65" t="s">
        <v>342</v>
      </c>
      <c r="E130" s="65" t="s">
        <v>22</v>
      </c>
      <c r="F130" s="66" t="s">
        <v>23</v>
      </c>
      <c r="G130" s="1">
        <v>1900</v>
      </c>
      <c r="H130" s="2">
        <v>-0.30000000000000004</v>
      </c>
      <c r="I130" s="1">
        <f t="shared" si="8"/>
        <v>1330</v>
      </c>
      <c r="J130" s="1" t="s">
        <v>25</v>
      </c>
      <c r="K130" s="1" t="s">
        <v>156</v>
      </c>
      <c r="L130" s="1" t="s">
        <v>157</v>
      </c>
      <c r="M130" s="1" t="s">
        <v>1057</v>
      </c>
      <c r="N130" s="1" t="s">
        <v>813</v>
      </c>
      <c r="O130" s="1">
        <v>1.73</v>
      </c>
      <c r="P130" s="1">
        <v>72.2</v>
      </c>
      <c r="Q130" s="1">
        <v>50</v>
      </c>
      <c r="R130" s="79">
        <v>1437068203</v>
      </c>
      <c r="S130" s="68" t="s">
        <v>814</v>
      </c>
    </row>
    <row r="131" spans="1:19" x14ac:dyDescent="0.25">
      <c r="A131" s="11" t="s">
        <v>815</v>
      </c>
      <c r="B131" s="65" t="s">
        <v>788</v>
      </c>
      <c r="C131" s="66">
        <v>0.82</v>
      </c>
      <c r="D131" s="65" t="s">
        <v>178</v>
      </c>
      <c r="E131" s="65" t="s">
        <v>73</v>
      </c>
      <c r="F131" s="66" t="s">
        <v>23</v>
      </c>
      <c r="G131" s="1">
        <v>2300</v>
      </c>
      <c r="H131" s="2">
        <v>-0.19999999999999996</v>
      </c>
      <c r="I131" s="1">
        <f t="shared" si="8"/>
        <v>1840</v>
      </c>
      <c r="J131" s="1" t="s">
        <v>25</v>
      </c>
      <c r="K131" s="1" t="s">
        <v>156</v>
      </c>
      <c r="L131" s="1" t="s">
        <v>162</v>
      </c>
      <c r="M131" s="1" t="s">
        <v>158</v>
      </c>
      <c r="N131" s="1" t="s">
        <v>816</v>
      </c>
      <c r="O131" s="1">
        <v>1.63</v>
      </c>
      <c r="P131" s="1">
        <v>57.7</v>
      </c>
      <c r="Q131" s="1">
        <v>54</v>
      </c>
      <c r="R131" s="79">
        <v>6271556451</v>
      </c>
      <c r="S131" s="68" t="s">
        <v>817</v>
      </c>
    </row>
    <row r="132" spans="1:19" x14ac:dyDescent="0.25">
      <c r="A132" s="11" t="s">
        <v>818</v>
      </c>
      <c r="B132" s="65" t="s">
        <v>788</v>
      </c>
      <c r="C132" s="66">
        <v>0.9</v>
      </c>
      <c r="D132" s="65" t="s">
        <v>178</v>
      </c>
      <c r="E132" s="65" t="s">
        <v>22</v>
      </c>
      <c r="F132" s="66" t="s">
        <v>23</v>
      </c>
      <c r="G132" s="1">
        <v>4400</v>
      </c>
      <c r="H132" s="2">
        <v>-0.39</v>
      </c>
      <c r="I132" s="1">
        <f t="shared" si="8"/>
        <v>2684</v>
      </c>
      <c r="J132" s="1" t="s">
        <v>25</v>
      </c>
      <c r="K132" s="1" t="s">
        <v>156</v>
      </c>
      <c r="L132" s="1" t="s">
        <v>156</v>
      </c>
      <c r="M132" s="1" t="s">
        <v>265</v>
      </c>
      <c r="N132" s="1" t="s">
        <v>819</v>
      </c>
      <c r="O132" s="1">
        <v>1.61</v>
      </c>
      <c r="P132" s="1">
        <v>53.5</v>
      </c>
      <c r="Q132" s="1">
        <v>60</v>
      </c>
      <c r="R132" s="79">
        <v>2334184344</v>
      </c>
      <c r="S132" s="68" t="s">
        <v>820</v>
      </c>
    </row>
    <row r="133" spans="1:19" x14ac:dyDescent="0.25">
      <c r="A133" s="11" t="s">
        <v>824</v>
      </c>
      <c r="B133" s="65" t="s">
        <v>788</v>
      </c>
      <c r="C133" s="66">
        <v>1</v>
      </c>
      <c r="D133" s="65" t="s">
        <v>194</v>
      </c>
      <c r="E133" s="65" t="s">
        <v>22</v>
      </c>
      <c r="F133" s="66" t="s">
        <v>23</v>
      </c>
      <c r="G133" s="1">
        <v>5000</v>
      </c>
      <c r="H133" s="2">
        <v>-0.5</v>
      </c>
      <c r="I133" s="1">
        <f t="shared" si="8"/>
        <v>2500</v>
      </c>
      <c r="J133" s="1" t="s">
        <v>25</v>
      </c>
      <c r="K133" s="1" t="s">
        <v>156</v>
      </c>
      <c r="L133" s="1" t="s">
        <v>162</v>
      </c>
      <c r="M133" s="1" t="s">
        <v>191</v>
      </c>
      <c r="N133" s="1" t="s">
        <v>825</v>
      </c>
      <c r="O133" s="1">
        <v>1.54</v>
      </c>
      <c r="P133" s="1">
        <v>73.7</v>
      </c>
      <c r="Q133" s="1">
        <v>57</v>
      </c>
      <c r="R133" s="79">
        <v>7431924849</v>
      </c>
      <c r="S133" s="68" t="s">
        <v>826</v>
      </c>
    </row>
    <row r="134" spans="1:19" x14ac:dyDescent="0.25">
      <c r="A134" s="11" t="s">
        <v>830</v>
      </c>
      <c r="B134" s="65" t="s">
        <v>788</v>
      </c>
      <c r="C134" s="66">
        <v>1.01</v>
      </c>
      <c r="D134" s="65" t="s">
        <v>245</v>
      </c>
      <c r="E134" s="65" t="s">
        <v>203</v>
      </c>
      <c r="F134" s="66" t="s">
        <v>23</v>
      </c>
      <c r="G134" s="1">
        <v>4600</v>
      </c>
      <c r="H134" s="2">
        <v>-0.29000000000000004</v>
      </c>
      <c r="I134" s="1">
        <f t="shared" si="8"/>
        <v>3266</v>
      </c>
      <c r="J134" s="1" t="s">
        <v>25</v>
      </c>
      <c r="K134" s="1" t="s">
        <v>156</v>
      </c>
      <c r="L134" s="1" t="s">
        <v>156</v>
      </c>
      <c r="M134" s="1" t="s">
        <v>158</v>
      </c>
      <c r="N134" s="1" t="s">
        <v>831</v>
      </c>
      <c r="O134" s="1">
        <v>1.66</v>
      </c>
      <c r="P134" s="1">
        <v>58.1</v>
      </c>
      <c r="Q134" s="1">
        <v>54</v>
      </c>
      <c r="R134" s="79">
        <v>7411614195</v>
      </c>
      <c r="S134" s="68" t="s">
        <v>832</v>
      </c>
    </row>
    <row r="135" spans="1:19" x14ac:dyDescent="0.25">
      <c r="A135" s="11" t="s">
        <v>821</v>
      </c>
      <c r="B135" s="65" t="s">
        <v>788</v>
      </c>
      <c r="C135" s="66">
        <v>1.03</v>
      </c>
      <c r="D135" s="65" t="s">
        <v>207</v>
      </c>
      <c r="E135" s="65" t="s">
        <v>39</v>
      </c>
      <c r="F135" s="66" t="s">
        <v>23</v>
      </c>
      <c r="G135" s="1">
        <v>8500</v>
      </c>
      <c r="H135" s="2">
        <v>-0.25</v>
      </c>
      <c r="I135" s="1">
        <f t="shared" si="8"/>
        <v>6375</v>
      </c>
      <c r="J135" s="1" t="s">
        <v>25</v>
      </c>
      <c r="K135" s="1" t="s">
        <v>179</v>
      </c>
      <c r="L135" s="1" t="s">
        <v>156</v>
      </c>
      <c r="M135" s="1" t="s">
        <v>191</v>
      </c>
      <c r="N135" s="1" t="s">
        <v>822</v>
      </c>
      <c r="O135" s="1">
        <v>1.48</v>
      </c>
      <c r="P135" s="1">
        <v>58.5</v>
      </c>
      <c r="Q135" s="1">
        <v>60</v>
      </c>
      <c r="R135" s="79">
        <v>2126246671</v>
      </c>
      <c r="S135" s="68" t="s">
        <v>823</v>
      </c>
    </row>
    <row r="136" spans="1:19" x14ac:dyDescent="0.25">
      <c r="A136" s="11" t="s">
        <v>827</v>
      </c>
      <c r="B136" s="65" t="s">
        <v>788</v>
      </c>
      <c r="C136" s="66">
        <v>1.03</v>
      </c>
      <c r="D136" s="65" t="s">
        <v>202</v>
      </c>
      <c r="E136" s="65" t="s">
        <v>60</v>
      </c>
      <c r="F136" s="66" t="s">
        <v>23</v>
      </c>
      <c r="G136" s="1">
        <v>5200</v>
      </c>
      <c r="H136" s="2">
        <v>-0.30000000000000004</v>
      </c>
      <c r="I136" s="1">
        <f t="shared" si="8"/>
        <v>3639.9999999999995</v>
      </c>
      <c r="J136" s="1" t="s">
        <v>25</v>
      </c>
      <c r="K136" s="1" t="s">
        <v>156</v>
      </c>
      <c r="L136" s="1" t="s">
        <v>156</v>
      </c>
      <c r="M136" s="1" t="s">
        <v>1057</v>
      </c>
      <c r="N136" s="1" t="s">
        <v>828</v>
      </c>
      <c r="O136" s="1">
        <v>1.56</v>
      </c>
      <c r="P136" s="1">
        <v>64.400000000000006</v>
      </c>
      <c r="Q136" s="1">
        <v>50</v>
      </c>
      <c r="R136" s="79">
        <v>1433808561</v>
      </c>
      <c r="S136" s="68" t="s">
        <v>829</v>
      </c>
    </row>
    <row r="137" spans="1:19" x14ac:dyDescent="0.25">
      <c r="A137" s="11" t="s">
        <v>835</v>
      </c>
      <c r="B137" s="65" t="s">
        <v>788</v>
      </c>
      <c r="C137" s="66">
        <v>1.23</v>
      </c>
      <c r="D137" s="65" t="s">
        <v>178</v>
      </c>
      <c r="E137" s="65" t="s">
        <v>60</v>
      </c>
      <c r="F137" s="66" t="s">
        <v>23</v>
      </c>
      <c r="G137" s="1">
        <v>6200</v>
      </c>
      <c r="H137" s="2">
        <v>-0.15000000000000002</v>
      </c>
      <c r="I137" s="1">
        <f t="shared" si="8"/>
        <v>5270</v>
      </c>
      <c r="J137" s="1" t="s">
        <v>25</v>
      </c>
      <c r="K137" s="1" t="s">
        <v>156</v>
      </c>
      <c r="L137" s="1" t="s">
        <v>156</v>
      </c>
      <c r="M137" s="1" t="s">
        <v>191</v>
      </c>
      <c r="N137" s="1" t="s">
        <v>836</v>
      </c>
      <c r="O137" s="1">
        <v>1.76</v>
      </c>
      <c r="P137" s="1">
        <v>61.7</v>
      </c>
      <c r="Q137" s="1">
        <v>59</v>
      </c>
      <c r="R137" s="79">
        <v>1437705124</v>
      </c>
      <c r="S137" s="68" t="s">
        <v>837</v>
      </c>
    </row>
    <row r="138" spans="1:19" x14ac:dyDescent="0.25">
      <c r="A138" s="11" t="s">
        <v>838</v>
      </c>
      <c r="B138" s="65" t="s">
        <v>788</v>
      </c>
      <c r="C138" s="66">
        <v>1.5</v>
      </c>
      <c r="D138" s="65" t="s">
        <v>245</v>
      </c>
      <c r="E138" s="65" t="s">
        <v>22</v>
      </c>
      <c r="F138" s="66" t="s">
        <v>23</v>
      </c>
      <c r="G138" s="1">
        <v>5500</v>
      </c>
      <c r="H138" s="2">
        <v>-0.29000000000000004</v>
      </c>
      <c r="I138" s="1">
        <f t="shared" si="8"/>
        <v>3905</v>
      </c>
      <c r="J138" s="1" t="s">
        <v>25</v>
      </c>
      <c r="K138" s="1" t="s">
        <v>179</v>
      </c>
      <c r="L138" s="1" t="s">
        <v>156</v>
      </c>
      <c r="M138" s="1" t="s">
        <v>301</v>
      </c>
      <c r="N138" s="1" t="s">
        <v>839</v>
      </c>
      <c r="O138" s="1">
        <v>1.7</v>
      </c>
      <c r="P138" s="1">
        <v>62</v>
      </c>
      <c r="Q138" s="1">
        <v>55</v>
      </c>
      <c r="R138" s="79">
        <v>6395980904</v>
      </c>
      <c r="S138" s="68" t="s">
        <v>840</v>
      </c>
    </row>
    <row r="139" spans="1:19" x14ac:dyDescent="0.25">
      <c r="A139" s="11" t="s">
        <v>847</v>
      </c>
      <c r="B139" s="65" t="s">
        <v>788</v>
      </c>
      <c r="C139" s="66">
        <v>2.08</v>
      </c>
      <c r="D139" s="65" t="s">
        <v>207</v>
      </c>
      <c r="E139" s="65" t="s">
        <v>39</v>
      </c>
      <c r="F139" s="66" t="s">
        <v>23</v>
      </c>
      <c r="G139" s="1">
        <v>19000</v>
      </c>
      <c r="H139" s="2">
        <v>-0.19999999999999996</v>
      </c>
      <c r="I139" s="1">
        <f t="shared" si="8"/>
        <v>15200</v>
      </c>
      <c r="J139" s="1" t="s">
        <v>25</v>
      </c>
      <c r="K139" s="1" t="s">
        <v>179</v>
      </c>
      <c r="L139" s="1" t="s">
        <v>179</v>
      </c>
      <c r="M139" s="1" t="s">
        <v>191</v>
      </c>
      <c r="N139" s="1" t="s">
        <v>848</v>
      </c>
      <c r="O139" s="1">
        <v>1.53</v>
      </c>
      <c r="P139" s="1">
        <v>59.2</v>
      </c>
      <c r="Q139" s="1">
        <v>56</v>
      </c>
      <c r="R139" s="79">
        <v>3425388264</v>
      </c>
      <c r="S139" s="68" t="s">
        <v>849</v>
      </c>
    </row>
    <row r="140" spans="1:19" x14ac:dyDescent="0.25">
      <c r="A140" s="11" t="s">
        <v>852</v>
      </c>
      <c r="B140" s="65" t="s">
        <v>788</v>
      </c>
      <c r="C140" s="66">
        <v>2.61</v>
      </c>
      <c r="D140" s="65" t="s">
        <v>263</v>
      </c>
      <c r="E140" s="65" t="s">
        <v>73</v>
      </c>
      <c r="F140" s="66" t="s">
        <v>23</v>
      </c>
      <c r="I140" s="1">
        <v>5000</v>
      </c>
      <c r="J140" s="1" t="s">
        <v>25</v>
      </c>
      <c r="K140" s="1" t="s">
        <v>179</v>
      </c>
      <c r="L140" s="1" t="s">
        <v>156</v>
      </c>
      <c r="M140" s="1" t="s">
        <v>1057</v>
      </c>
      <c r="N140" s="1" t="s">
        <v>853</v>
      </c>
      <c r="O140" s="1">
        <v>1.55</v>
      </c>
      <c r="P140" s="1">
        <v>65.8</v>
      </c>
      <c r="Q140" s="1">
        <v>60</v>
      </c>
      <c r="R140" s="79">
        <v>6375761646</v>
      </c>
      <c r="S140" s="68" t="s">
        <v>854</v>
      </c>
    </row>
    <row r="141" spans="1:19" x14ac:dyDescent="0.25">
      <c r="A141" s="11" t="s">
        <v>861</v>
      </c>
      <c r="B141" s="65" t="s">
        <v>788</v>
      </c>
      <c r="C141" s="66">
        <v>4</v>
      </c>
      <c r="D141" s="65" t="s">
        <v>207</v>
      </c>
      <c r="E141" s="65" t="s">
        <v>31</v>
      </c>
      <c r="F141" s="66" t="s">
        <v>23</v>
      </c>
      <c r="G141" s="1">
        <v>37500</v>
      </c>
      <c r="H141" s="2">
        <v>-0.35</v>
      </c>
      <c r="I141" s="1">
        <f>G141*(1+H141)</f>
        <v>24375</v>
      </c>
      <c r="J141" s="1" t="s">
        <v>25</v>
      </c>
      <c r="K141" s="1" t="s">
        <v>156</v>
      </c>
      <c r="L141" s="1" t="s">
        <v>162</v>
      </c>
      <c r="M141" s="1" t="s">
        <v>191</v>
      </c>
      <c r="N141" s="1" t="s">
        <v>862</v>
      </c>
      <c r="O141" s="1">
        <v>1.62</v>
      </c>
      <c r="P141" s="1">
        <v>65.8</v>
      </c>
      <c r="Q141" s="1">
        <v>58</v>
      </c>
      <c r="R141" s="79">
        <v>2215860283</v>
      </c>
      <c r="S141" s="68" t="s">
        <v>863</v>
      </c>
    </row>
    <row r="142" spans="1:19" x14ac:dyDescent="0.25">
      <c r="A142" s="11" t="s">
        <v>864</v>
      </c>
      <c r="B142" s="65" t="s">
        <v>788</v>
      </c>
      <c r="C142" s="66">
        <v>6.66</v>
      </c>
      <c r="D142" s="65" t="s">
        <v>865</v>
      </c>
      <c r="E142" s="65" t="s">
        <v>39</v>
      </c>
      <c r="F142" s="66" t="s">
        <v>23</v>
      </c>
      <c r="I142" s="1">
        <v>7200</v>
      </c>
      <c r="J142" s="1" t="s">
        <v>25</v>
      </c>
      <c r="K142" s="1" t="s">
        <v>156</v>
      </c>
      <c r="L142" s="1" t="s">
        <v>162</v>
      </c>
      <c r="M142" s="1" t="s">
        <v>191</v>
      </c>
      <c r="N142" s="1" t="s">
        <v>866</v>
      </c>
      <c r="O142" s="1">
        <v>1.35</v>
      </c>
      <c r="P142" s="1">
        <v>52.7</v>
      </c>
      <c r="Q142" s="1">
        <v>63</v>
      </c>
      <c r="R142" s="79">
        <v>6227543158</v>
      </c>
      <c r="S142" s="68" t="s">
        <v>867</v>
      </c>
    </row>
    <row r="144" spans="1:19" x14ac:dyDescent="0.25">
      <c r="A144" s="11" t="s">
        <v>868</v>
      </c>
      <c r="B144" s="65" t="s">
        <v>869</v>
      </c>
      <c r="C144" s="66">
        <v>0.4</v>
      </c>
      <c r="D144" s="65" t="s">
        <v>178</v>
      </c>
      <c r="E144" s="65" t="s">
        <v>46</v>
      </c>
      <c r="F144" s="66" t="s">
        <v>618</v>
      </c>
      <c r="G144" s="1">
        <v>2700</v>
      </c>
      <c r="H144" s="2">
        <v>-0.62</v>
      </c>
      <c r="I144" s="1">
        <f t="shared" ref="I144:I152" si="9">G144*(1+H144)</f>
        <v>1026</v>
      </c>
      <c r="J144" s="1" t="s">
        <v>25</v>
      </c>
      <c r="K144" s="1" t="s">
        <v>179</v>
      </c>
      <c r="L144" s="1" t="s">
        <v>179</v>
      </c>
      <c r="M144" s="1" t="s">
        <v>191</v>
      </c>
      <c r="N144" s="1" t="s">
        <v>870</v>
      </c>
      <c r="O144" s="1">
        <v>0.97</v>
      </c>
      <c r="P144" s="1">
        <v>70.400000000000006</v>
      </c>
      <c r="Q144" s="1">
        <v>66</v>
      </c>
      <c r="R144" s="79">
        <v>3404164628</v>
      </c>
      <c r="S144" s="68" t="s">
        <v>33</v>
      </c>
    </row>
    <row r="145" spans="1:19" x14ac:dyDescent="0.25">
      <c r="A145" s="11" t="s">
        <v>871</v>
      </c>
      <c r="B145" s="65" t="s">
        <v>869</v>
      </c>
      <c r="C145" s="66">
        <v>0.5</v>
      </c>
      <c r="D145" s="65" t="s">
        <v>219</v>
      </c>
      <c r="E145" s="65" t="s">
        <v>39</v>
      </c>
      <c r="F145" s="66" t="s">
        <v>618</v>
      </c>
      <c r="G145" s="1">
        <v>2900</v>
      </c>
      <c r="H145" s="2">
        <v>-0.57000000000000006</v>
      </c>
      <c r="I145" s="1">
        <f t="shared" si="9"/>
        <v>1246.9999999999998</v>
      </c>
      <c r="J145" s="1" t="s">
        <v>25</v>
      </c>
      <c r="K145" s="1" t="s">
        <v>179</v>
      </c>
      <c r="L145" s="1" t="s">
        <v>179</v>
      </c>
      <c r="M145" s="1" t="s">
        <v>191</v>
      </c>
      <c r="N145" s="1" t="s">
        <v>872</v>
      </c>
      <c r="O145" s="1">
        <v>0.89</v>
      </c>
      <c r="P145" s="1">
        <v>75.400000000000006</v>
      </c>
      <c r="Q145" s="1">
        <v>79</v>
      </c>
      <c r="R145" s="79">
        <v>3404164729</v>
      </c>
      <c r="S145" s="68" t="s">
        <v>33</v>
      </c>
    </row>
    <row r="146" spans="1:19" x14ac:dyDescent="0.25">
      <c r="A146" s="11" t="s">
        <v>876</v>
      </c>
      <c r="B146" s="65" t="s">
        <v>869</v>
      </c>
      <c r="C146" s="66">
        <v>0.9</v>
      </c>
      <c r="D146" s="65" t="s">
        <v>202</v>
      </c>
      <c r="E146" s="65" t="s">
        <v>22</v>
      </c>
      <c r="F146" s="66" t="s">
        <v>23</v>
      </c>
      <c r="G146" s="1">
        <v>3700</v>
      </c>
      <c r="H146" s="2">
        <v>-0.4</v>
      </c>
      <c r="I146" s="1">
        <f t="shared" si="9"/>
        <v>2220</v>
      </c>
      <c r="J146" s="1" t="s">
        <v>25</v>
      </c>
      <c r="K146" s="1" t="s">
        <v>156</v>
      </c>
      <c r="L146" s="1" t="s">
        <v>156</v>
      </c>
      <c r="M146" s="1" t="s">
        <v>1057</v>
      </c>
      <c r="N146" s="1" t="s">
        <v>877</v>
      </c>
      <c r="O146" s="1">
        <v>1.34</v>
      </c>
      <c r="P146" s="1">
        <v>75.099999999999994</v>
      </c>
      <c r="Q146" s="1">
        <v>64</v>
      </c>
      <c r="R146" s="79">
        <v>5161865733</v>
      </c>
      <c r="S146" s="68" t="s">
        <v>33</v>
      </c>
    </row>
    <row r="147" spans="1:19" x14ac:dyDescent="0.25">
      <c r="A147" s="11" t="s">
        <v>878</v>
      </c>
      <c r="B147" s="65" t="s">
        <v>869</v>
      </c>
      <c r="C147" s="66">
        <v>1.1000000000000001</v>
      </c>
      <c r="D147" s="65" t="s">
        <v>245</v>
      </c>
      <c r="E147" s="65" t="s">
        <v>31</v>
      </c>
      <c r="F147" s="66" t="s">
        <v>23</v>
      </c>
      <c r="G147" s="1">
        <v>4000</v>
      </c>
      <c r="H147" s="2">
        <v>-0.30000000000000004</v>
      </c>
      <c r="I147" s="1">
        <f t="shared" si="9"/>
        <v>2800</v>
      </c>
      <c r="J147" s="1" t="s">
        <v>25</v>
      </c>
      <c r="K147" s="1" t="s">
        <v>156</v>
      </c>
      <c r="L147" s="1" t="s">
        <v>156</v>
      </c>
      <c r="M147" s="1" t="s">
        <v>158</v>
      </c>
      <c r="N147" s="1" t="s">
        <v>879</v>
      </c>
      <c r="O147" s="1">
        <v>1.23</v>
      </c>
      <c r="P147" s="1">
        <v>63.3</v>
      </c>
      <c r="Q147" s="1">
        <v>72</v>
      </c>
      <c r="R147" s="79">
        <v>7436507044</v>
      </c>
      <c r="S147" s="68" t="s">
        <v>33</v>
      </c>
    </row>
    <row r="148" spans="1:19" x14ac:dyDescent="0.25">
      <c r="A148" s="11" t="s">
        <v>885</v>
      </c>
      <c r="B148" s="65" t="s">
        <v>869</v>
      </c>
      <c r="C148" s="66">
        <v>1.5</v>
      </c>
      <c r="D148" s="65" t="s">
        <v>194</v>
      </c>
      <c r="E148" s="65" t="s">
        <v>22</v>
      </c>
      <c r="F148" s="66" t="s">
        <v>421</v>
      </c>
      <c r="G148" s="1">
        <v>8200</v>
      </c>
      <c r="H148" s="2">
        <v>-0.4</v>
      </c>
      <c r="I148" s="1">
        <f t="shared" si="9"/>
        <v>4920</v>
      </c>
      <c r="J148" s="1" t="s">
        <v>25</v>
      </c>
      <c r="K148" s="1" t="s">
        <v>422</v>
      </c>
      <c r="L148" s="1" t="s">
        <v>156</v>
      </c>
      <c r="M148" s="1" t="s">
        <v>1059</v>
      </c>
      <c r="N148" s="1" t="s">
        <v>886</v>
      </c>
      <c r="O148" s="1">
        <v>1.32</v>
      </c>
      <c r="P148" s="1">
        <v>72.5</v>
      </c>
      <c r="Q148" s="1">
        <v>66</v>
      </c>
      <c r="R148" s="79">
        <v>220000072773</v>
      </c>
      <c r="S148" s="68" t="s">
        <v>887</v>
      </c>
    </row>
    <row r="149" spans="1:19" x14ac:dyDescent="0.25">
      <c r="A149" s="11" t="s">
        <v>888</v>
      </c>
      <c r="B149" s="65" t="s">
        <v>869</v>
      </c>
      <c r="C149" s="66">
        <v>2</v>
      </c>
      <c r="D149" s="65" t="s">
        <v>178</v>
      </c>
      <c r="E149" s="65" t="s">
        <v>22</v>
      </c>
      <c r="F149" s="66" t="s">
        <v>23</v>
      </c>
      <c r="G149" s="1">
        <v>11400</v>
      </c>
      <c r="H149" s="2">
        <v>-0.30000000000000004</v>
      </c>
      <c r="I149" s="1">
        <f t="shared" si="9"/>
        <v>7979.9999999999991</v>
      </c>
      <c r="J149" s="1" t="s">
        <v>25</v>
      </c>
      <c r="K149" s="1" t="s">
        <v>156</v>
      </c>
      <c r="L149" s="1" t="s">
        <v>162</v>
      </c>
      <c r="M149" s="1" t="s">
        <v>158</v>
      </c>
      <c r="N149" s="1" t="s">
        <v>889</v>
      </c>
      <c r="O149" s="1">
        <v>1.27</v>
      </c>
      <c r="P149" s="1">
        <v>67.400000000000006</v>
      </c>
      <c r="Q149" s="1">
        <v>68</v>
      </c>
      <c r="R149" s="79">
        <v>1428869455</v>
      </c>
      <c r="S149" s="68" t="s">
        <v>890</v>
      </c>
    </row>
    <row r="150" spans="1:19" x14ac:dyDescent="0.25">
      <c r="A150" s="11" t="s">
        <v>891</v>
      </c>
      <c r="B150" s="65" t="s">
        <v>869</v>
      </c>
      <c r="C150" s="66">
        <v>2</v>
      </c>
      <c r="D150" s="65" t="s">
        <v>219</v>
      </c>
      <c r="E150" s="65" t="s">
        <v>31</v>
      </c>
      <c r="F150" s="66" t="s">
        <v>23</v>
      </c>
      <c r="G150" s="1">
        <v>14500</v>
      </c>
      <c r="H150" s="2">
        <v>-0.26</v>
      </c>
      <c r="I150" s="1">
        <f t="shared" si="9"/>
        <v>10730</v>
      </c>
      <c r="J150" s="1" t="s">
        <v>25</v>
      </c>
      <c r="K150" s="1" t="s">
        <v>156</v>
      </c>
      <c r="L150" s="1" t="s">
        <v>162</v>
      </c>
      <c r="M150" s="1" t="s">
        <v>158</v>
      </c>
      <c r="N150" s="1" t="s">
        <v>892</v>
      </c>
      <c r="O150" s="1">
        <v>1.1599999999999999</v>
      </c>
      <c r="P150" s="1">
        <v>71.5</v>
      </c>
      <c r="Q150" s="1">
        <v>70</v>
      </c>
      <c r="R150" s="79">
        <v>2195844017</v>
      </c>
      <c r="S150" s="68" t="s">
        <v>893</v>
      </c>
    </row>
    <row r="151" spans="1:19" x14ac:dyDescent="0.25">
      <c r="A151" s="11" t="s">
        <v>894</v>
      </c>
      <c r="B151" s="65" t="s">
        <v>869</v>
      </c>
      <c r="C151" s="66">
        <v>2.0099999999999998</v>
      </c>
      <c r="D151" s="65" t="s">
        <v>219</v>
      </c>
      <c r="E151" s="65" t="s">
        <v>60</v>
      </c>
      <c r="F151" s="66" t="s">
        <v>23</v>
      </c>
      <c r="G151" s="1">
        <v>12200</v>
      </c>
      <c r="H151" s="2">
        <v>-0.31999999999999995</v>
      </c>
      <c r="I151" s="1">
        <f t="shared" si="9"/>
        <v>8296</v>
      </c>
      <c r="J151" s="1" t="s">
        <v>25</v>
      </c>
      <c r="K151" s="1" t="s">
        <v>156</v>
      </c>
      <c r="L151" s="1" t="s">
        <v>156</v>
      </c>
      <c r="M151" s="1" t="s">
        <v>191</v>
      </c>
      <c r="N151" s="1" t="s">
        <v>895</v>
      </c>
      <c r="O151" s="1">
        <v>1.1299999999999999</v>
      </c>
      <c r="P151" s="1">
        <v>62.7</v>
      </c>
      <c r="Q151" s="1">
        <v>75</v>
      </c>
      <c r="R151" s="79">
        <v>6222612695</v>
      </c>
      <c r="S151" s="68" t="s">
        <v>896</v>
      </c>
    </row>
    <row r="152" spans="1:19" x14ac:dyDescent="0.25">
      <c r="A152" s="11" t="s">
        <v>902</v>
      </c>
      <c r="B152" s="65" t="s">
        <v>869</v>
      </c>
      <c r="C152" s="66">
        <v>5.05</v>
      </c>
      <c r="D152" s="65" t="s">
        <v>234</v>
      </c>
      <c r="E152" s="65" t="s">
        <v>31</v>
      </c>
      <c r="F152" s="66" t="s">
        <v>23</v>
      </c>
      <c r="G152" s="1">
        <v>24500</v>
      </c>
      <c r="H152" s="2">
        <v>-0.47</v>
      </c>
      <c r="I152" s="1">
        <f t="shared" si="9"/>
        <v>12985</v>
      </c>
      <c r="J152" s="1" t="s">
        <v>25</v>
      </c>
      <c r="K152" s="1" t="s">
        <v>162</v>
      </c>
      <c r="L152" s="1" t="s">
        <v>162</v>
      </c>
      <c r="M152" s="1" t="s">
        <v>301</v>
      </c>
      <c r="N152" s="1" t="s">
        <v>903</v>
      </c>
      <c r="O152" s="1">
        <v>1.28</v>
      </c>
      <c r="P152" s="1">
        <v>73.3</v>
      </c>
      <c r="Q152" s="1">
        <v>67</v>
      </c>
      <c r="R152" s="79">
        <v>2225575347</v>
      </c>
      <c r="S152" s="68" t="s">
        <v>33</v>
      </c>
    </row>
    <row r="154" spans="1:19" x14ac:dyDescent="0.25">
      <c r="A154" s="11" t="s">
        <v>177</v>
      </c>
      <c r="B154" s="65" t="s">
        <v>20</v>
      </c>
      <c r="C154" s="66">
        <v>0.31</v>
      </c>
      <c r="D154" s="65" t="s">
        <v>178</v>
      </c>
      <c r="E154" s="65" t="s">
        <v>31</v>
      </c>
      <c r="F154" s="66" t="s">
        <v>23</v>
      </c>
      <c r="G154" s="1">
        <v>2200</v>
      </c>
      <c r="H154" s="2">
        <v>-0.28000000000000003</v>
      </c>
      <c r="I154" s="1">
        <f t="shared" ref="I154:I186" si="10">G154*(1+H154)</f>
        <v>1584</v>
      </c>
      <c r="J154" s="1" t="s">
        <v>179</v>
      </c>
      <c r="K154" s="1" t="s">
        <v>156</v>
      </c>
      <c r="L154" s="1" t="s">
        <v>179</v>
      </c>
      <c r="M154" s="1" t="s">
        <v>158</v>
      </c>
      <c r="N154" s="1" t="s">
        <v>180</v>
      </c>
      <c r="O154" s="1">
        <v>1</v>
      </c>
      <c r="P154" s="1">
        <v>59.9</v>
      </c>
      <c r="Q154" s="1">
        <v>61</v>
      </c>
      <c r="R154" s="79">
        <v>2354229444</v>
      </c>
      <c r="S154" s="68" t="s">
        <v>33</v>
      </c>
    </row>
    <row r="155" spans="1:19" x14ac:dyDescent="0.25">
      <c r="A155" s="11" t="s">
        <v>188</v>
      </c>
      <c r="B155" s="65" t="s">
        <v>20</v>
      </c>
      <c r="C155" s="66">
        <v>0.4</v>
      </c>
      <c r="D155" s="65" t="s">
        <v>178</v>
      </c>
      <c r="E155" s="65" t="s">
        <v>60</v>
      </c>
      <c r="F155" s="66" t="s">
        <v>23</v>
      </c>
      <c r="G155" s="1">
        <v>2400</v>
      </c>
      <c r="H155" s="2">
        <v>-0.30000000000000004</v>
      </c>
      <c r="I155" s="1">
        <f t="shared" si="10"/>
        <v>1680</v>
      </c>
      <c r="J155" s="1" t="s">
        <v>156</v>
      </c>
      <c r="K155" s="1" t="s">
        <v>179</v>
      </c>
      <c r="L155" s="1" t="s">
        <v>156</v>
      </c>
      <c r="M155" s="1" t="s">
        <v>1057</v>
      </c>
      <c r="N155" s="1" t="s">
        <v>189</v>
      </c>
      <c r="O155" s="1">
        <v>0.99</v>
      </c>
      <c r="P155" s="1">
        <v>64.2</v>
      </c>
      <c r="Q155" s="1">
        <v>59</v>
      </c>
      <c r="R155" s="79">
        <v>1385373982</v>
      </c>
      <c r="S155" s="68" t="s">
        <v>33</v>
      </c>
    </row>
    <row r="156" spans="1:19" x14ac:dyDescent="0.25">
      <c r="A156" s="11" t="s">
        <v>190</v>
      </c>
      <c r="B156" s="65" t="s">
        <v>20</v>
      </c>
      <c r="C156" s="66">
        <v>0.4</v>
      </c>
      <c r="D156" s="65" t="s">
        <v>178</v>
      </c>
      <c r="E156" s="65" t="s">
        <v>22</v>
      </c>
      <c r="F156" s="66" t="s">
        <v>23</v>
      </c>
      <c r="G156" s="1">
        <v>2100</v>
      </c>
      <c r="H156" s="2">
        <v>-0.30000000000000004</v>
      </c>
      <c r="I156" s="1">
        <f t="shared" si="10"/>
        <v>1470</v>
      </c>
      <c r="J156" s="1" t="s">
        <v>156</v>
      </c>
      <c r="K156" s="1" t="s">
        <v>156</v>
      </c>
      <c r="L156" s="1" t="s">
        <v>162</v>
      </c>
      <c r="M156" s="1" t="s">
        <v>191</v>
      </c>
      <c r="N156" s="1" t="s">
        <v>192</v>
      </c>
      <c r="O156" s="1">
        <v>1</v>
      </c>
      <c r="P156" s="1">
        <v>62.3</v>
      </c>
      <c r="Q156" s="1">
        <v>58</v>
      </c>
      <c r="R156" s="79">
        <v>2386670294</v>
      </c>
      <c r="S156" s="68" t="s">
        <v>33</v>
      </c>
    </row>
    <row r="157" spans="1:19" x14ac:dyDescent="0.25">
      <c r="A157" s="11" t="s">
        <v>183</v>
      </c>
      <c r="B157" s="65" t="s">
        <v>20</v>
      </c>
      <c r="C157" s="66">
        <v>0.4</v>
      </c>
      <c r="D157" s="65" t="s">
        <v>178</v>
      </c>
      <c r="E157" s="65" t="s">
        <v>39</v>
      </c>
      <c r="F157" s="66" t="s">
        <v>23</v>
      </c>
      <c r="G157" s="1">
        <v>3000</v>
      </c>
      <c r="H157" s="2">
        <v>-0.30000000000000004</v>
      </c>
      <c r="I157" s="1">
        <f t="shared" si="10"/>
        <v>2100</v>
      </c>
      <c r="J157" s="1" t="s">
        <v>179</v>
      </c>
      <c r="K157" s="1" t="s">
        <v>179</v>
      </c>
      <c r="L157" s="1" t="s">
        <v>179</v>
      </c>
      <c r="M157" s="1" t="s">
        <v>1057</v>
      </c>
      <c r="N157" s="1" t="s">
        <v>184</v>
      </c>
      <c r="O157" s="1">
        <v>0.99</v>
      </c>
      <c r="P157" s="1">
        <v>61.5</v>
      </c>
      <c r="Q157" s="1">
        <v>58</v>
      </c>
      <c r="R157" s="79">
        <v>2358152327</v>
      </c>
      <c r="S157" s="68" t="s">
        <v>33</v>
      </c>
    </row>
    <row r="158" spans="1:19" x14ac:dyDescent="0.25">
      <c r="A158" s="11" t="s">
        <v>185</v>
      </c>
      <c r="B158" s="65" t="s">
        <v>20</v>
      </c>
      <c r="C158" s="66">
        <v>0.4</v>
      </c>
      <c r="D158" s="65" t="s">
        <v>178</v>
      </c>
      <c r="E158" s="65" t="s">
        <v>39</v>
      </c>
      <c r="F158" s="66" t="s">
        <v>23</v>
      </c>
      <c r="G158" s="1">
        <v>3000</v>
      </c>
      <c r="H158" s="2">
        <v>-0.30000000000000004</v>
      </c>
      <c r="I158" s="1">
        <f t="shared" si="10"/>
        <v>2100</v>
      </c>
      <c r="J158" s="1" t="s">
        <v>156</v>
      </c>
      <c r="K158" s="1" t="s">
        <v>179</v>
      </c>
      <c r="L158" s="1" t="s">
        <v>156</v>
      </c>
      <c r="M158" s="1" t="s">
        <v>301</v>
      </c>
      <c r="N158" s="1" t="s">
        <v>186</v>
      </c>
      <c r="O158" s="1">
        <v>0.99</v>
      </c>
      <c r="P158" s="1">
        <v>63.7</v>
      </c>
      <c r="Q158" s="1">
        <v>57</v>
      </c>
      <c r="R158" s="79">
        <v>6381519194</v>
      </c>
      <c r="S158" s="68" t="s">
        <v>33</v>
      </c>
    </row>
    <row r="159" spans="1:19" x14ac:dyDescent="0.25">
      <c r="A159" s="11" t="s">
        <v>193</v>
      </c>
      <c r="B159" s="65" t="s">
        <v>20</v>
      </c>
      <c r="C159" s="66">
        <v>0.4</v>
      </c>
      <c r="D159" s="65" t="s">
        <v>194</v>
      </c>
      <c r="E159" s="65" t="s">
        <v>46</v>
      </c>
      <c r="F159" s="66" t="s">
        <v>23</v>
      </c>
      <c r="G159" s="1">
        <v>3100</v>
      </c>
      <c r="H159" s="2">
        <v>-0.4</v>
      </c>
      <c r="I159" s="1">
        <f t="shared" si="10"/>
        <v>1860</v>
      </c>
      <c r="J159" s="1" t="s">
        <v>162</v>
      </c>
      <c r="K159" s="1" t="s">
        <v>156</v>
      </c>
      <c r="L159" s="1" t="s">
        <v>162</v>
      </c>
      <c r="M159" s="1" t="s">
        <v>191</v>
      </c>
      <c r="N159" s="1" t="s">
        <v>195</v>
      </c>
      <c r="O159" s="1">
        <v>0.99</v>
      </c>
      <c r="P159" s="1">
        <v>64.099999999999994</v>
      </c>
      <c r="Q159" s="1">
        <v>59</v>
      </c>
      <c r="R159" s="79">
        <v>2225324557</v>
      </c>
      <c r="S159" s="68" t="s">
        <v>33</v>
      </c>
    </row>
    <row r="160" spans="1:19" x14ac:dyDescent="0.25">
      <c r="A160" s="11" t="s">
        <v>181</v>
      </c>
      <c r="B160" s="65" t="s">
        <v>20</v>
      </c>
      <c r="C160" s="66">
        <v>0.41</v>
      </c>
      <c r="D160" s="65" t="s">
        <v>178</v>
      </c>
      <c r="E160" s="65" t="s">
        <v>46</v>
      </c>
      <c r="F160" s="66" t="s">
        <v>23</v>
      </c>
      <c r="G160" s="1">
        <v>3300</v>
      </c>
      <c r="H160" s="2">
        <v>-0.31999999999999995</v>
      </c>
      <c r="I160" s="1">
        <f t="shared" si="10"/>
        <v>2244</v>
      </c>
      <c r="J160" s="1" t="s">
        <v>179</v>
      </c>
      <c r="K160" s="1" t="s">
        <v>179</v>
      </c>
      <c r="L160" s="1" t="s">
        <v>179</v>
      </c>
      <c r="M160" s="1" t="s">
        <v>1057</v>
      </c>
      <c r="N160" s="1" t="s">
        <v>182</v>
      </c>
      <c r="O160" s="1">
        <v>1</v>
      </c>
      <c r="P160" s="1">
        <v>61.2</v>
      </c>
      <c r="Q160" s="1">
        <v>61</v>
      </c>
      <c r="R160" s="79">
        <v>6362293457</v>
      </c>
      <c r="S160" s="68" t="s">
        <v>33</v>
      </c>
    </row>
    <row r="161" spans="1:19" x14ac:dyDescent="0.25">
      <c r="A161" s="11" t="s">
        <v>199</v>
      </c>
      <c r="B161" s="65" t="s">
        <v>20</v>
      </c>
      <c r="C161" s="66">
        <v>0.41</v>
      </c>
      <c r="D161" s="65" t="s">
        <v>194</v>
      </c>
      <c r="E161" s="65" t="s">
        <v>60</v>
      </c>
      <c r="F161" s="66" t="s">
        <v>23</v>
      </c>
      <c r="G161" s="1">
        <v>2300</v>
      </c>
      <c r="H161" s="2">
        <v>-0.30000000000000004</v>
      </c>
      <c r="I161" s="1">
        <f t="shared" si="10"/>
        <v>1610</v>
      </c>
      <c r="J161" s="1" t="s">
        <v>156</v>
      </c>
      <c r="K161" s="1" t="s">
        <v>179</v>
      </c>
      <c r="L161" s="1" t="s">
        <v>156</v>
      </c>
      <c r="M161" s="1" t="s">
        <v>1057</v>
      </c>
      <c r="N161" s="1" t="s">
        <v>200</v>
      </c>
      <c r="O161" s="1">
        <v>0.99</v>
      </c>
      <c r="P161" s="1">
        <v>64.599999999999994</v>
      </c>
      <c r="Q161" s="1">
        <v>57</v>
      </c>
      <c r="R161" s="79">
        <v>7381670472</v>
      </c>
      <c r="S161" s="68" t="s">
        <v>33</v>
      </c>
    </row>
    <row r="162" spans="1:19" x14ac:dyDescent="0.25">
      <c r="A162" s="11" t="s">
        <v>196</v>
      </c>
      <c r="B162" s="65" t="s">
        <v>20</v>
      </c>
      <c r="C162" s="66">
        <v>0.45</v>
      </c>
      <c r="D162" s="65" t="s">
        <v>194</v>
      </c>
      <c r="E162" s="65" t="s">
        <v>39</v>
      </c>
      <c r="F162" s="66" t="s">
        <v>197</v>
      </c>
      <c r="G162" s="1">
        <v>2900</v>
      </c>
      <c r="H162" s="2">
        <v>-0.42068965517241375</v>
      </c>
      <c r="I162" s="1">
        <f t="shared" si="10"/>
        <v>1680.0000000000002</v>
      </c>
      <c r="J162" s="1" t="s">
        <v>156</v>
      </c>
      <c r="K162" s="1" t="s">
        <v>179</v>
      </c>
      <c r="L162" s="1" t="s">
        <v>162</v>
      </c>
      <c r="M162" s="1" t="s">
        <v>158</v>
      </c>
      <c r="N162" s="1" t="s">
        <v>198</v>
      </c>
      <c r="O162" s="1">
        <v>0.99</v>
      </c>
      <c r="P162" s="1">
        <v>61.3</v>
      </c>
      <c r="Q162" s="1">
        <v>58</v>
      </c>
      <c r="R162" s="79">
        <v>3445159579</v>
      </c>
      <c r="S162" s="68" t="s">
        <v>33</v>
      </c>
    </row>
    <row r="163" spans="1:19" x14ac:dyDescent="0.25">
      <c r="A163" s="11" t="s">
        <v>201</v>
      </c>
      <c r="B163" s="65" t="s">
        <v>20</v>
      </c>
      <c r="C163" s="66">
        <v>0.46</v>
      </c>
      <c r="D163" s="65" t="s">
        <v>202</v>
      </c>
      <c r="E163" s="65" t="s">
        <v>203</v>
      </c>
      <c r="F163" s="66" t="s">
        <v>23</v>
      </c>
      <c r="G163" s="1">
        <v>2800</v>
      </c>
      <c r="H163" s="2">
        <v>-0.28000000000000003</v>
      </c>
      <c r="I163" s="1">
        <f t="shared" si="10"/>
        <v>2016</v>
      </c>
      <c r="J163" s="1" t="s">
        <v>156</v>
      </c>
      <c r="K163" s="1" t="s">
        <v>156</v>
      </c>
      <c r="L163" s="1" t="s">
        <v>156</v>
      </c>
      <c r="M163" s="1" t="s">
        <v>301</v>
      </c>
      <c r="N163" s="1" t="s">
        <v>204</v>
      </c>
      <c r="O163" s="1">
        <v>1</v>
      </c>
      <c r="P163" s="1">
        <v>64.400000000000006</v>
      </c>
      <c r="Q163" s="1">
        <v>56</v>
      </c>
      <c r="R163" s="79">
        <v>2186222885</v>
      </c>
      <c r="S163" s="68" t="s">
        <v>33</v>
      </c>
    </row>
    <row r="164" spans="1:19" x14ac:dyDescent="0.25">
      <c r="A164" s="11" t="s">
        <v>209</v>
      </c>
      <c r="B164" s="65" t="s">
        <v>20</v>
      </c>
      <c r="C164" s="66">
        <v>0.5</v>
      </c>
      <c r="D164" s="65" t="s">
        <v>178</v>
      </c>
      <c r="E164" s="65" t="s">
        <v>60</v>
      </c>
      <c r="F164" s="66" t="s">
        <v>23</v>
      </c>
      <c r="G164" s="1">
        <v>3500</v>
      </c>
      <c r="H164" s="2">
        <v>-0.30000000000000004</v>
      </c>
      <c r="I164" s="1">
        <f t="shared" si="10"/>
        <v>2450</v>
      </c>
      <c r="J164" s="1" t="s">
        <v>156</v>
      </c>
      <c r="K164" s="1" t="s">
        <v>162</v>
      </c>
      <c r="L164" s="1" t="s">
        <v>156</v>
      </c>
      <c r="M164" s="1" t="s">
        <v>158</v>
      </c>
      <c r="N164" s="1" t="s">
        <v>210</v>
      </c>
      <c r="O164" s="1">
        <v>0.99</v>
      </c>
      <c r="P164" s="1">
        <v>62.1</v>
      </c>
      <c r="Q164" s="1">
        <v>58</v>
      </c>
      <c r="R164" s="79">
        <v>6385401655</v>
      </c>
      <c r="S164" s="68" t="s">
        <v>33</v>
      </c>
    </row>
    <row r="165" spans="1:19" x14ac:dyDescent="0.25">
      <c r="A165" s="11" t="s">
        <v>214</v>
      </c>
      <c r="B165" s="65" t="s">
        <v>20</v>
      </c>
      <c r="C165" s="66">
        <v>0.5</v>
      </c>
      <c r="D165" s="65" t="s">
        <v>178</v>
      </c>
      <c r="E165" s="65" t="s">
        <v>22</v>
      </c>
      <c r="F165" s="66" t="s">
        <v>23</v>
      </c>
      <c r="G165" s="1">
        <v>2900</v>
      </c>
      <c r="H165" s="2">
        <v>-0.30000000000000004</v>
      </c>
      <c r="I165" s="1">
        <f t="shared" si="10"/>
        <v>2029.9999999999998</v>
      </c>
      <c r="J165" s="1" t="s">
        <v>156</v>
      </c>
      <c r="K165" s="1" t="s">
        <v>156</v>
      </c>
      <c r="L165" s="1" t="s">
        <v>156</v>
      </c>
      <c r="M165" s="1" t="s">
        <v>1057</v>
      </c>
      <c r="N165" s="1" t="s">
        <v>215</v>
      </c>
      <c r="O165" s="1">
        <v>0.99</v>
      </c>
      <c r="P165" s="1">
        <v>58.4</v>
      </c>
      <c r="Q165" s="1">
        <v>60</v>
      </c>
      <c r="R165" s="79">
        <v>3395231877</v>
      </c>
      <c r="S165" s="68" t="s">
        <v>33</v>
      </c>
    </row>
    <row r="166" spans="1:19" x14ac:dyDescent="0.25">
      <c r="A166" s="11" t="s">
        <v>224</v>
      </c>
      <c r="B166" s="65" t="s">
        <v>20</v>
      </c>
      <c r="C166" s="66">
        <v>0.5</v>
      </c>
      <c r="D166" s="65" t="s">
        <v>219</v>
      </c>
      <c r="E166" s="65" t="s">
        <v>22</v>
      </c>
      <c r="F166" s="66" t="s">
        <v>23</v>
      </c>
      <c r="G166" s="1">
        <v>2700</v>
      </c>
      <c r="H166" s="2">
        <v>-0.31999999999999995</v>
      </c>
      <c r="I166" s="1">
        <f t="shared" si="10"/>
        <v>1836.0000000000002</v>
      </c>
      <c r="J166" s="1" t="s">
        <v>25</v>
      </c>
      <c r="K166" s="1" t="s">
        <v>162</v>
      </c>
      <c r="L166" s="1" t="s">
        <v>162</v>
      </c>
      <c r="M166" s="1" t="s">
        <v>191</v>
      </c>
      <c r="N166" s="1" t="s">
        <v>225</v>
      </c>
      <c r="O166" s="1">
        <v>0.98</v>
      </c>
      <c r="P166" s="1">
        <v>62</v>
      </c>
      <c r="Q166" s="1">
        <v>52</v>
      </c>
      <c r="R166" s="79">
        <v>2205569181</v>
      </c>
      <c r="S166" s="68" t="s">
        <v>33</v>
      </c>
    </row>
    <row r="167" spans="1:19" x14ac:dyDescent="0.25">
      <c r="A167" s="11" t="s">
        <v>218</v>
      </c>
      <c r="B167" s="65" t="s">
        <v>20</v>
      </c>
      <c r="C167" s="66">
        <v>0.5</v>
      </c>
      <c r="D167" s="65" t="s">
        <v>219</v>
      </c>
      <c r="E167" s="65" t="s">
        <v>46</v>
      </c>
      <c r="F167" s="66" t="s">
        <v>23</v>
      </c>
      <c r="G167" s="1">
        <v>4200</v>
      </c>
      <c r="H167" s="2">
        <v>-0.38</v>
      </c>
      <c r="I167" s="1">
        <f t="shared" si="10"/>
        <v>2604</v>
      </c>
      <c r="J167" s="1" t="s">
        <v>156</v>
      </c>
      <c r="K167" s="1" t="s">
        <v>179</v>
      </c>
      <c r="L167" s="1" t="s">
        <v>179</v>
      </c>
      <c r="M167" s="1" t="s">
        <v>158</v>
      </c>
      <c r="N167" s="1" t="s">
        <v>220</v>
      </c>
      <c r="O167" s="1">
        <v>0.99</v>
      </c>
      <c r="P167" s="1">
        <v>63.9</v>
      </c>
      <c r="Q167" s="1">
        <v>58</v>
      </c>
      <c r="R167" s="79">
        <v>7438740140</v>
      </c>
      <c r="S167" s="68" t="s">
        <v>221</v>
      </c>
    </row>
    <row r="168" spans="1:19" x14ac:dyDescent="0.25">
      <c r="A168" s="11" t="s">
        <v>226</v>
      </c>
      <c r="B168" s="65" t="s">
        <v>20</v>
      </c>
      <c r="C168" s="66">
        <v>0.5</v>
      </c>
      <c r="D168" s="65" t="s">
        <v>202</v>
      </c>
      <c r="E168" s="65" t="s">
        <v>60</v>
      </c>
      <c r="F168" s="66" t="s">
        <v>23</v>
      </c>
      <c r="G168" s="1">
        <v>3100</v>
      </c>
      <c r="H168" s="2">
        <v>-0.30000000000000004</v>
      </c>
      <c r="I168" s="1">
        <f t="shared" si="10"/>
        <v>2170</v>
      </c>
      <c r="J168" s="1" t="s">
        <v>156</v>
      </c>
      <c r="K168" s="1" t="s">
        <v>179</v>
      </c>
      <c r="L168" s="1" t="s">
        <v>162</v>
      </c>
      <c r="M168" s="1" t="s">
        <v>191</v>
      </c>
      <c r="N168" s="1" t="s">
        <v>227</v>
      </c>
      <c r="O168" s="1">
        <v>0.99</v>
      </c>
      <c r="P168" s="1">
        <v>62.8</v>
      </c>
      <c r="Q168" s="1">
        <v>56</v>
      </c>
      <c r="R168" s="79">
        <v>3325298874</v>
      </c>
      <c r="S168" s="68" t="s">
        <v>33</v>
      </c>
    </row>
    <row r="169" spans="1:19" x14ac:dyDescent="0.25">
      <c r="A169" s="11" t="s">
        <v>233</v>
      </c>
      <c r="B169" s="65" t="s">
        <v>20</v>
      </c>
      <c r="C169" s="66">
        <v>0.5</v>
      </c>
      <c r="D169" s="65" t="s">
        <v>234</v>
      </c>
      <c r="E169" s="65" t="s">
        <v>22</v>
      </c>
      <c r="F169" s="66" t="s">
        <v>23</v>
      </c>
      <c r="G169" s="1">
        <v>2400</v>
      </c>
      <c r="H169" s="2">
        <v>-0.30000000000000004</v>
      </c>
      <c r="I169" s="1">
        <f t="shared" si="10"/>
        <v>1680</v>
      </c>
      <c r="J169" s="1" t="s">
        <v>179</v>
      </c>
      <c r="K169" s="1" t="s">
        <v>179</v>
      </c>
      <c r="L169" s="1" t="s">
        <v>179</v>
      </c>
      <c r="M169" s="1" t="s">
        <v>1057</v>
      </c>
      <c r="N169" s="1" t="s">
        <v>235</v>
      </c>
      <c r="O169" s="1">
        <v>0.99</v>
      </c>
      <c r="P169" s="1">
        <v>62.3</v>
      </c>
      <c r="Q169" s="1">
        <v>54</v>
      </c>
      <c r="R169" s="79">
        <v>1437700914</v>
      </c>
      <c r="S169" s="68" t="s">
        <v>33</v>
      </c>
    </row>
    <row r="170" spans="1:19" x14ac:dyDescent="0.25">
      <c r="A170" s="11" t="s">
        <v>236</v>
      </c>
      <c r="B170" s="65" t="s">
        <v>20</v>
      </c>
      <c r="C170" s="66">
        <v>0.5</v>
      </c>
      <c r="D170" s="65" t="s">
        <v>234</v>
      </c>
      <c r="E170" s="65" t="s">
        <v>22</v>
      </c>
      <c r="F170" s="66" t="s">
        <v>23</v>
      </c>
      <c r="G170" s="1">
        <v>2400</v>
      </c>
      <c r="H170" s="2">
        <v>-0.30000000000000004</v>
      </c>
      <c r="I170" s="1">
        <f t="shared" si="10"/>
        <v>1680</v>
      </c>
      <c r="J170" s="1" t="s">
        <v>179</v>
      </c>
      <c r="K170" s="1" t="s">
        <v>156</v>
      </c>
      <c r="L170" s="1" t="s">
        <v>179</v>
      </c>
      <c r="M170" s="1" t="s">
        <v>158</v>
      </c>
      <c r="N170" s="1" t="s">
        <v>237</v>
      </c>
      <c r="O170" s="1">
        <v>1</v>
      </c>
      <c r="P170" s="1">
        <v>59.3</v>
      </c>
      <c r="Q170" s="1">
        <v>58</v>
      </c>
      <c r="R170" s="79">
        <v>5433697592</v>
      </c>
      <c r="S170" s="68" t="s">
        <v>33</v>
      </c>
    </row>
    <row r="171" spans="1:19" x14ac:dyDescent="0.25">
      <c r="A171" s="11" t="s">
        <v>238</v>
      </c>
      <c r="B171" s="65" t="s">
        <v>20</v>
      </c>
      <c r="C171" s="66">
        <v>0.5</v>
      </c>
      <c r="D171" s="65" t="s">
        <v>234</v>
      </c>
      <c r="E171" s="65" t="s">
        <v>22</v>
      </c>
      <c r="F171" s="66" t="s">
        <v>23</v>
      </c>
      <c r="G171" s="1">
        <v>2400</v>
      </c>
      <c r="H171" s="2">
        <v>-0.19999999999999996</v>
      </c>
      <c r="I171" s="1">
        <f t="shared" si="10"/>
        <v>1920</v>
      </c>
      <c r="J171" s="1" t="s">
        <v>156</v>
      </c>
      <c r="K171" s="1" t="s">
        <v>179</v>
      </c>
      <c r="L171" s="1" t="s">
        <v>156</v>
      </c>
      <c r="M171" s="1" t="s">
        <v>1057</v>
      </c>
      <c r="N171" s="1" t="s">
        <v>239</v>
      </c>
      <c r="O171" s="1">
        <v>0.99</v>
      </c>
      <c r="P171" s="1">
        <v>63.8</v>
      </c>
      <c r="Q171" s="1">
        <v>56</v>
      </c>
      <c r="R171" s="79">
        <v>7406457304</v>
      </c>
      <c r="S171" s="68" t="s">
        <v>33</v>
      </c>
    </row>
    <row r="172" spans="1:19" x14ac:dyDescent="0.25">
      <c r="A172" s="11" t="s">
        <v>240</v>
      </c>
      <c r="B172" s="65" t="s">
        <v>20</v>
      </c>
      <c r="C172" s="66">
        <v>0.5</v>
      </c>
      <c r="D172" s="65" t="s">
        <v>234</v>
      </c>
      <c r="E172" s="65" t="s">
        <v>22</v>
      </c>
      <c r="F172" s="66" t="s">
        <v>23</v>
      </c>
      <c r="G172" s="1">
        <v>2400</v>
      </c>
      <c r="H172" s="2">
        <v>-0.19999999999999996</v>
      </c>
      <c r="I172" s="1">
        <f t="shared" si="10"/>
        <v>1920</v>
      </c>
      <c r="J172" s="1" t="s">
        <v>179</v>
      </c>
      <c r="K172" s="1" t="s">
        <v>179</v>
      </c>
      <c r="L172" s="1" t="s">
        <v>156</v>
      </c>
      <c r="M172" s="1" t="s">
        <v>158</v>
      </c>
      <c r="N172" s="1" t="s">
        <v>241</v>
      </c>
      <c r="O172" s="1">
        <v>0.99</v>
      </c>
      <c r="P172" s="1">
        <v>62.8</v>
      </c>
      <c r="Q172" s="1">
        <v>56</v>
      </c>
      <c r="R172" s="79">
        <v>5406831557</v>
      </c>
      <c r="S172" s="68" t="s">
        <v>33</v>
      </c>
    </row>
    <row r="173" spans="1:19" x14ac:dyDescent="0.25">
      <c r="A173" s="11" t="s">
        <v>244</v>
      </c>
      <c r="B173" s="65" t="s">
        <v>20</v>
      </c>
      <c r="C173" s="66">
        <v>0.5</v>
      </c>
      <c r="D173" s="65" t="s">
        <v>245</v>
      </c>
      <c r="E173" s="65" t="s">
        <v>22</v>
      </c>
      <c r="F173" s="66" t="s">
        <v>23</v>
      </c>
      <c r="G173" s="1">
        <v>2100</v>
      </c>
      <c r="H173" s="2">
        <v>-0.19999999999999996</v>
      </c>
      <c r="I173" s="1">
        <f t="shared" si="10"/>
        <v>1680</v>
      </c>
      <c r="J173" s="1" t="s">
        <v>156</v>
      </c>
      <c r="K173" s="1" t="s">
        <v>156</v>
      </c>
      <c r="L173" s="1" t="s">
        <v>162</v>
      </c>
      <c r="M173" s="1" t="s">
        <v>191</v>
      </c>
      <c r="N173" s="1" t="s">
        <v>246</v>
      </c>
      <c r="O173" s="1">
        <v>0.99</v>
      </c>
      <c r="P173" s="1">
        <v>62.4</v>
      </c>
      <c r="Q173" s="1">
        <v>61</v>
      </c>
      <c r="R173" s="79">
        <v>1369593506</v>
      </c>
      <c r="S173" s="68" t="s">
        <v>33</v>
      </c>
    </row>
    <row r="174" spans="1:19" x14ac:dyDescent="0.25">
      <c r="A174" s="11" t="s">
        <v>247</v>
      </c>
      <c r="B174" s="65" t="s">
        <v>20</v>
      </c>
      <c r="C174" s="66">
        <v>0.5</v>
      </c>
      <c r="D174" s="65" t="s">
        <v>245</v>
      </c>
      <c r="E174" s="65" t="s">
        <v>22</v>
      </c>
      <c r="F174" s="66" t="s">
        <v>23</v>
      </c>
      <c r="G174" s="1">
        <v>2100</v>
      </c>
      <c r="H174" s="2">
        <v>-0.19999999999999996</v>
      </c>
      <c r="I174" s="1">
        <f t="shared" si="10"/>
        <v>1680</v>
      </c>
      <c r="J174" s="1" t="s">
        <v>179</v>
      </c>
      <c r="K174" s="1" t="s">
        <v>179</v>
      </c>
      <c r="L174" s="1" t="s">
        <v>179</v>
      </c>
      <c r="M174" s="1" t="s">
        <v>191</v>
      </c>
      <c r="N174" s="1" t="s">
        <v>248</v>
      </c>
      <c r="O174" s="1">
        <v>0.99</v>
      </c>
      <c r="P174" s="1">
        <v>63</v>
      </c>
      <c r="Q174" s="1">
        <v>57</v>
      </c>
      <c r="R174" s="79">
        <v>1383616393</v>
      </c>
      <c r="S174" s="68" t="s">
        <v>33</v>
      </c>
    </row>
    <row r="175" spans="1:19" x14ac:dyDescent="0.25">
      <c r="A175" s="11" t="s">
        <v>249</v>
      </c>
      <c r="B175" s="65" t="s">
        <v>20</v>
      </c>
      <c r="C175" s="66">
        <v>0.5</v>
      </c>
      <c r="D175" s="65" t="s">
        <v>245</v>
      </c>
      <c r="E175" s="65" t="s">
        <v>22</v>
      </c>
      <c r="F175" s="66" t="s">
        <v>23</v>
      </c>
      <c r="G175" s="1">
        <v>2100</v>
      </c>
      <c r="H175" s="2">
        <v>-0.19999999999999996</v>
      </c>
      <c r="I175" s="1">
        <f t="shared" si="10"/>
        <v>1680</v>
      </c>
      <c r="J175" s="1" t="s">
        <v>156</v>
      </c>
      <c r="K175" s="1" t="s">
        <v>156</v>
      </c>
      <c r="L175" s="1" t="s">
        <v>179</v>
      </c>
      <c r="M175" s="1" t="s">
        <v>191</v>
      </c>
      <c r="N175" s="1" t="s">
        <v>250</v>
      </c>
      <c r="O175" s="1">
        <v>0.99</v>
      </c>
      <c r="P175" s="1">
        <v>63.9</v>
      </c>
      <c r="Q175" s="1">
        <v>57</v>
      </c>
      <c r="R175" s="79">
        <v>7416589161</v>
      </c>
      <c r="S175" s="68" t="s">
        <v>33</v>
      </c>
    </row>
    <row r="176" spans="1:19" x14ac:dyDescent="0.25">
      <c r="A176" s="11" t="s">
        <v>251</v>
      </c>
      <c r="B176" s="65" t="s">
        <v>20</v>
      </c>
      <c r="C176" s="66">
        <v>0.5</v>
      </c>
      <c r="D176" s="65" t="s">
        <v>245</v>
      </c>
      <c r="E176" s="65" t="s">
        <v>22</v>
      </c>
      <c r="F176" s="66" t="s">
        <v>23</v>
      </c>
      <c r="G176" s="1">
        <v>2100</v>
      </c>
      <c r="H176" s="2">
        <v>-0.19999999999999996</v>
      </c>
      <c r="I176" s="1">
        <f t="shared" si="10"/>
        <v>1680</v>
      </c>
      <c r="J176" s="1" t="s">
        <v>156</v>
      </c>
      <c r="K176" s="1" t="s">
        <v>179</v>
      </c>
      <c r="L176" s="1" t="s">
        <v>156</v>
      </c>
      <c r="M176" s="1" t="s">
        <v>191</v>
      </c>
      <c r="N176" s="1" t="s">
        <v>252</v>
      </c>
      <c r="O176" s="1">
        <v>1</v>
      </c>
      <c r="P176" s="1">
        <v>64.3</v>
      </c>
      <c r="Q176" s="1">
        <v>57</v>
      </c>
      <c r="R176" s="79">
        <v>1418587958</v>
      </c>
      <c r="S176" s="68" t="s">
        <v>33</v>
      </c>
    </row>
    <row r="177" spans="1:19" x14ac:dyDescent="0.25">
      <c r="A177" s="11" t="s">
        <v>211</v>
      </c>
      <c r="B177" s="65" t="s">
        <v>20</v>
      </c>
      <c r="C177" s="66">
        <v>0.51</v>
      </c>
      <c r="D177" s="65" t="s">
        <v>178</v>
      </c>
      <c r="E177" s="65" t="s">
        <v>60</v>
      </c>
      <c r="F177" s="66" t="s">
        <v>23</v>
      </c>
      <c r="G177" s="1">
        <v>3500</v>
      </c>
      <c r="H177" s="2">
        <v>-0.30000000000000004</v>
      </c>
      <c r="I177" s="1">
        <f t="shared" si="10"/>
        <v>2450</v>
      </c>
      <c r="J177" s="1" t="s">
        <v>156</v>
      </c>
      <c r="K177" s="1" t="s">
        <v>162</v>
      </c>
      <c r="L177" s="1" t="s">
        <v>156</v>
      </c>
      <c r="M177" s="1" t="s">
        <v>1057</v>
      </c>
      <c r="N177" s="1" t="s">
        <v>212</v>
      </c>
      <c r="O177" s="1">
        <v>0.99</v>
      </c>
      <c r="P177" s="1">
        <v>63.1</v>
      </c>
      <c r="Q177" s="1">
        <v>58</v>
      </c>
      <c r="R177" s="79">
        <v>6372684736</v>
      </c>
      <c r="S177" s="68" t="s">
        <v>213</v>
      </c>
    </row>
    <row r="178" spans="1:19" x14ac:dyDescent="0.25">
      <c r="A178" s="11" t="s">
        <v>253</v>
      </c>
      <c r="B178" s="65" t="s">
        <v>20</v>
      </c>
      <c r="C178" s="66">
        <v>0.51</v>
      </c>
      <c r="D178" s="65" t="s">
        <v>245</v>
      </c>
      <c r="E178" s="65" t="s">
        <v>22</v>
      </c>
      <c r="F178" s="66" t="s">
        <v>23</v>
      </c>
      <c r="G178" s="1">
        <v>2100</v>
      </c>
      <c r="H178" s="2">
        <v>-0.19999999999999996</v>
      </c>
      <c r="I178" s="1">
        <f t="shared" si="10"/>
        <v>1680</v>
      </c>
      <c r="J178" s="1" t="s">
        <v>179</v>
      </c>
      <c r="K178" s="1" t="s">
        <v>179</v>
      </c>
      <c r="L178" s="1" t="s">
        <v>179</v>
      </c>
      <c r="M178" s="1" t="s">
        <v>191</v>
      </c>
      <c r="N178" s="1" t="s">
        <v>254</v>
      </c>
      <c r="O178" s="1">
        <v>0.99</v>
      </c>
      <c r="P178" s="1">
        <v>62.8</v>
      </c>
      <c r="Q178" s="1">
        <v>57</v>
      </c>
      <c r="R178" s="79">
        <v>2417073426</v>
      </c>
      <c r="S178" s="68" t="s">
        <v>33</v>
      </c>
    </row>
    <row r="179" spans="1:19" x14ac:dyDescent="0.25">
      <c r="A179" s="11" t="s">
        <v>255</v>
      </c>
      <c r="B179" s="65" t="s">
        <v>20</v>
      </c>
      <c r="C179" s="66">
        <v>0.51</v>
      </c>
      <c r="D179" s="65" t="s">
        <v>245</v>
      </c>
      <c r="E179" s="65" t="s">
        <v>22</v>
      </c>
      <c r="F179" s="66" t="s">
        <v>23</v>
      </c>
      <c r="G179" s="1">
        <v>2100</v>
      </c>
      <c r="H179" s="2">
        <v>-0.19999999999999996</v>
      </c>
      <c r="I179" s="1">
        <f t="shared" si="10"/>
        <v>1680</v>
      </c>
      <c r="J179" s="1" t="s">
        <v>179</v>
      </c>
      <c r="K179" s="1" t="s">
        <v>179</v>
      </c>
      <c r="L179" s="1" t="s">
        <v>179</v>
      </c>
      <c r="M179" s="1" t="s">
        <v>191</v>
      </c>
      <c r="N179" s="1" t="s">
        <v>256</v>
      </c>
      <c r="O179" s="1">
        <v>1</v>
      </c>
      <c r="P179" s="1">
        <v>62.5</v>
      </c>
      <c r="Q179" s="1">
        <v>59</v>
      </c>
      <c r="R179" s="79">
        <v>5396378442</v>
      </c>
      <c r="S179" s="68" t="s">
        <v>33</v>
      </c>
    </row>
    <row r="180" spans="1:19" x14ac:dyDescent="0.25">
      <c r="A180" s="11" t="s">
        <v>222</v>
      </c>
      <c r="B180" s="65" t="s">
        <v>20</v>
      </c>
      <c r="C180" s="66">
        <v>0.52</v>
      </c>
      <c r="D180" s="65" t="s">
        <v>219</v>
      </c>
      <c r="E180" s="65" t="s">
        <v>46</v>
      </c>
      <c r="F180" s="66" t="s">
        <v>23</v>
      </c>
      <c r="G180" s="1">
        <v>4200</v>
      </c>
      <c r="H180" s="2">
        <v>-0.37</v>
      </c>
      <c r="I180" s="1">
        <f t="shared" si="10"/>
        <v>2646</v>
      </c>
      <c r="J180" s="1" t="s">
        <v>179</v>
      </c>
      <c r="K180" s="1" t="s">
        <v>179</v>
      </c>
      <c r="L180" s="1" t="s">
        <v>179</v>
      </c>
      <c r="M180" s="1" t="s">
        <v>1057</v>
      </c>
      <c r="N180" s="1" t="s">
        <v>223</v>
      </c>
      <c r="O180" s="1">
        <v>0.99</v>
      </c>
      <c r="P180" s="1">
        <v>58.9</v>
      </c>
      <c r="Q180" s="1">
        <v>61</v>
      </c>
      <c r="R180" s="79">
        <v>6445044812</v>
      </c>
      <c r="S180" s="68" t="s">
        <v>33</v>
      </c>
    </row>
    <row r="181" spans="1:19" x14ac:dyDescent="0.25">
      <c r="A181" s="11" t="s">
        <v>231</v>
      </c>
      <c r="B181" s="65" t="s">
        <v>20</v>
      </c>
      <c r="C181" s="66">
        <v>0.53</v>
      </c>
      <c r="D181" s="65" t="s">
        <v>202</v>
      </c>
      <c r="E181" s="65" t="s">
        <v>22</v>
      </c>
      <c r="F181" s="66" t="s">
        <v>23</v>
      </c>
      <c r="G181" s="1">
        <v>2600</v>
      </c>
      <c r="H181" s="2">
        <v>-0.19999999999999996</v>
      </c>
      <c r="I181" s="1">
        <f t="shared" si="10"/>
        <v>2080</v>
      </c>
      <c r="J181" s="1" t="s">
        <v>156</v>
      </c>
      <c r="K181" s="1" t="s">
        <v>162</v>
      </c>
      <c r="L181" s="1" t="s">
        <v>179</v>
      </c>
      <c r="M181" s="1" t="s">
        <v>1057</v>
      </c>
      <c r="N181" s="1" t="s">
        <v>232</v>
      </c>
      <c r="O181" s="1">
        <v>1</v>
      </c>
      <c r="P181" s="1">
        <v>63.3</v>
      </c>
      <c r="Q181" s="1">
        <v>56</v>
      </c>
      <c r="R181" s="79">
        <v>6215319467</v>
      </c>
      <c r="S181" s="68" t="s">
        <v>33</v>
      </c>
    </row>
    <row r="182" spans="1:19" x14ac:dyDescent="0.25">
      <c r="A182" s="11" t="s">
        <v>257</v>
      </c>
      <c r="B182" s="65" t="s">
        <v>20</v>
      </c>
      <c r="C182" s="66">
        <v>0.53</v>
      </c>
      <c r="D182" s="65" t="s">
        <v>258</v>
      </c>
      <c r="E182" s="65" t="s">
        <v>39</v>
      </c>
      <c r="F182" s="66" t="s">
        <v>23</v>
      </c>
      <c r="G182" s="1">
        <v>1800</v>
      </c>
      <c r="H182" s="2">
        <v>-0.30000000000000004</v>
      </c>
      <c r="I182" s="1">
        <f t="shared" si="10"/>
        <v>1260</v>
      </c>
      <c r="J182" s="1" t="s">
        <v>25</v>
      </c>
      <c r="K182" s="1" t="s">
        <v>25</v>
      </c>
      <c r="L182" s="1" t="s">
        <v>25</v>
      </c>
      <c r="M182" s="1" t="s">
        <v>26</v>
      </c>
      <c r="N182" s="1" t="s">
        <v>208</v>
      </c>
      <c r="O182" s="1">
        <v>0</v>
      </c>
      <c r="P182" s="1">
        <v>0</v>
      </c>
      <c r="Q182" s="1">
        <v>0</v>
      </c>
      <c r="R182" s="79" t="s">
        <v>28</v>
      </c>
      <c r="S182" s="68" t="s">
        <v>33</v>
      </c>
    </row>
    <row r="183" spans="1:19" x14ac:dyDescent="0.25">
      <c r="A183" s="11" t="s">
        <v>242</v>
      </c>
      <c r="B183" s="65" t="s">
        <v>20</v>
      </c>
      <c r="C183" s="66">
        <v>0.54</v>
      </c>
      <c r="D183" s="65" t="s">
        <v>234</v>
      </c>
      <c r="E183" s="65" t="s">
        <v>22</v>
      </c>
      <c r="F183" s="66" t="s">
        <v>23</v>
      </c>
      <c r="G183" s="1">
        <v>2400</v>
      </c>
      <c r="H183" s="2">
        <v>-0.31999999999999995</v>
      </c>
      <c r="I183" s="1">
        <f t="shared" si="10"/>
        <v>1632.0000000000002</v>
      </c>
      <c r="J183" s="1" t="s">
        <v>25</v>
      </c>
      <c r="K183" s="1" t="s">
        <v>156</v>
      </c>
      <c r="L183" s="1" t="s">
        <v>157</v>
      </c>
      <c r="M183" s="1" t="s">
        <v>191</v>
      </c>
      <c r="N183" s="1" t="s">
        <v>243</v>
      </c>
      <c r="O183" s="1">
        <v>0.98</v>
      </c>
      <c r="P183" s="1">
        <v>69.099999999999994</v>
      </c>
      <c r="Q183" s="1">
        <v>37</v>
      </c>
      <c r="R183" s="79">
        <v>2326324405</v>
      </c>
      <c r="S183" s="68" t="s">
        <v>33</v>
      </c>
    </row>
    <row r="184" spans="1:19" x14ac:dyDescent="0.25">
      <c r="A184" s="11" t="s">
        <v>216</v>
      </c>
      <c r="B184" s="65" t="s">
        <v>20</v>
      </c>
      <c r="C184" s="66">
        <v>0.55000000000000004</v>
      </c>
      <c r="D184" s="65" t="s">
        <v>194</v>
      </c>
      <c r="E184" s="65" t="s">
        <v>31</v>
      </c>
      <c r="F184" s="66" t="s">
        <v>23</v>
      </c>
      <c r="G184" s="1">
        <v>4000</v>
      </c>
      <c r="H184" s="2">
        <v>-0.44999999999999996</v>
      </c>
      <c r="I184" s="1">
        <f t="shared" si="10"/>
        <v>2200</v>
      </c>
      <c r="J184" s="1" t="s">
        <v>157</v>
      </c>
      <c r="K184" s="1" t="s">
        <v>162</v>
      </c>
      <c r="L184" s="1" t="s">
        <v>162</v>
      </c>
      <c r="M184" s="1" t="s">
        <v>191</v>
      </c>
      <c r="N184" s="1" t="s">
        <v>217</v>
      </c>
      <c r="O184" s="1">
        <v>0.99</v>
      </c>
      <c r="P184" s="1">
        <v>52.5</v>
      </c>
      <c r="Q184" s="1">
        <v>66</v>
      </c>
      <c r="R184" s="79">
        <v>6224339301</v>
      </c>
      <c r="S184" s="68" t="s">
        <v>33</v>
      </c>
    </row>
    <row r="185" spans="1:19" x14ac:dyDescent="0.25">
      <c r="A185" s="11" t="s">
        <v>228</v>
      </c>
      <c r="B185" s="65" t="s">
        <v>20</v>
      </c>
      <c r="C185" s="66">
        <v>0.57999999999999996</v>
      </c>
      <c r="D185" s="65" t="s">
        <v>202</v>
      </c>
      <c r="E185" s="65" t="s">
        <v>60</v>
      </c>
      <c r="F185" s="66" t="s">
        <v>23</v>
      </c>
      <c r="G185" s="1">
        <v>3100</v>
      </c>
      <c r="H185" s="2">
        <v>-0.30000000000000004</v>
      </c>
      <c r="I185" s="1">
        <f t="shared" si="10"/>
        <v>2170</v>
      </c>
      <c r="J185" s="1" t="s">
        <v>179</v>
      </c>
      <c r="K185" s="1" t="s">
        <v>156</v>
      </c>
      <c r="L185" s="1" t="s">
        <v>179</v>
      </c>
      <c r="M185" s="1" t="s">
        <v>1057</v>
      </c>
      <c r="N185" s="1" t="s">
        <v>229</v>
      </c>
      <c r="O185" s="1">
        <v>1</v>
      </c>
      <c r="P185" s="1">
        <v>59.8</v>
      </c>
      <c r="Q185" s="1">
        <v>60</v>
      </c>
      <c r="R185" s="79">
        <v>2386467497</v>
      </c>
      <c r="S185" s="68" t="s">
        <v>230</v>
      </c>
    </row>
    <row r="186" spans="1:19" x14ac:dyDescent="0.25">
      <c r="A186" s="11" t="s">
        <v>259</v>
      </c>
      <c r="B186" s="65" t="s">
        <v>20</v>
      </c>
      <c r="C186" s="66">
        <v>0.57999999999999996</v>
      </c>
      <c r="D186" s="65" t="s">
        <v>260</v>
      </c>
      <c r="E186" s="65" t="s">
        <v>60</v>
      </c>
      <c r="F186" s="66" t="s">
        <v>23</v>
      </c>
      <c r="G186" s="1">
        <v>1400</v>
      </c>
      <c r="H186" s="2">
        <v>-0.1428571428571429</v>
      </c>
      <c r="I186" s="1">
        <f t="shared" si="10"/>
        <v>1200</v>
      </c>
      <c r="J186" s="1" t="s">
        <v>156</v>
      </c>
      <c r="K186" s="1" t="s">
        <v>162</v>
      </c>
      <c r="L186" s="1" t="s">
        <v>179</v>
      </c>
      <c r="M186" s="1" t="s">
        <v>1057</v>
      </c>
      <c r="N186" s="1" t="s">
        <v>261</v>
      </c>
      <c r="O186" s="1">
        <v>0.99</v>
      </c>
      <c r="P186" s="1">
        <v>61.5</v>
      </c>
      <c r="Q186" s="1">
        <v>59</v>
      </c>
      <c r="R186" s="79">
        <v>5222283785</v>
      </c>
      <c r="S186" s="68" t="s">
        <v>33</v>
      </c>
    </row>
    <row r="187" spans="1:19" x14ac:dyDescent="0.25">
      <c r="A187" s="11" t="s">
        <v>262</v>
      </c>
      <c r="B187" s="65" t="s">
        <v>20</v>
      </c>
      <c r="C187" s="66">
        <v>0.57999999999999996</v>
      </c>
      <c r="D187" s="65" t="s">
        <v>263</v>
      </c>
      <c r="E187" s="65" t="s">
        <v>169</v>
      </c>
      <c r="F187" s="66" t="s">
        <v>23</v>
      </c>
      <c r="I187" s="1">
        <v>900</v>
      </c>
      <c r="J187" s="1" t="s">
        <v>162</v>
      </c>
      <c r="K187" s="1" t="s">
        <v>156</v>
      </c>
      <c r="L187" s="1" t="s">
        <v>156</v>
      </c>
      <c r="M187" s="1" t="s">
        <v>158</v>
      </c>
      <c r="N187" s="1" t="s">
        <v>264</v>
      </c>
      <c r="O187" s="1">
        <v>1</v>
      </c>
      <c r="P187" s="1">
        <v>65.8</v>
      </c>
      <c r="Q187" s="1">
        <v>55</v>
      </c>
      <c r="R187" s="79">
        <v>2223449556</v>
      </c>
      <c r="S187" s="68" t="s">
        <v>33</v>
      </c>
    </row>
    <row r="188" spans="1:19" x14ac:dyDescent="0.25">
      <c r="A188" s="11" t="s">
        <v>274</v>
      </c>
      <c r="B188" s="65" t="s">
        <v>20</v>
      </c>
      <c r="C188" s="66">
        <v>0.7</v>
      </c>
      <c r="D188" s="65" t="s">
        <v>194</v>
      </c>
      <c r="E188" s="65" t="s">
        <v>31</v>
      </c>
      <c r="F188" s="66" t="s">
        <v>23</v>
      </c>
      <c r="G188" s="1">
        <v>5200</v>
      </c>
      <c r="H188" s="2">
        <v>-0.32999999999999996</v>
      </c>
      <c r="I188" s="1">
        <f>G188*(1+H188)</f>
        <v>3484</v>
      </c>
      <c r="J188" s="1" t="s">
        <v>156</v>
      </c>
      <c r="K188" s="1" t="s">
        <v>179</v>
      </c>
      <c r="L188" s="1" t="s">
        <v>156</v>
      </c>
      <c r="M188" s="1" t="s">
        <v>301</v>
      </c>
      <c r="N188" s="1" t="s">
        <v>275</v>
      </c>
      <c r="O188" s="1">
        <v>1</v>
      </c>
      <c r="P188" s="1">
        <v>58.4</v>
      </c>
      <c r="Q188" s="1">
        <v>62</v>
      </c>
      <c r="R188" s="79">
        <v>2384093548</v>
      </c>
      <c r="S188" s="68" t="s">
        <v>276</v>
      </c>
    </row>
    <row r="189" spans="1:19" x14ac:dyDescent="0.25">
      <c r="A189" s="11" t="s">
        <v>279</v>
      </c>
      <c r="B189" s="65" t="s">
        <v>20</v>
      </c>
      <c r="C189" s="66">
        <v>0.7</v>
      </c>
      <c r="D189" s="65" t="s">
        <v>202</v>
      </c>
      <c r="E189" s="65" t="s">
        <v>22</v>
      </c>
      <c r="F189" s="66" t="s">
        <v>23</v>
      </c>
      <c r="G189" s="1">
        <v>3200</v>
      </c>
      <c r="H189" s="2">
        <v>-0.44999999999999996</v>
      </c>
      <c r="I189" s="1">
        <f>G189*(1+H189)</f>
        <v>1760.0000000000002</v>
      </c>
      <c r="J189" s="1" t="s">
        <v>162</v>
      </c>
      <c r="K189" s="1" t="s">
        <v>156</v>
      </c>
      <c r="L189" s="1" t="s">
        <v>156</v>
      </c>
      <c r="M189" s="1" t="s">
        <v>191</v>
      </c>
      <c r="N189" s="1" t="s">
        <v>280</v>
      </c>
      <c r="O189" s="1">
        <v>0.99</v>
      </c>
      <c r="P189" s="1">
        <v>65.2</v>
      </c>
      <c r="Q189" s="1">
        <v>57</v>
      </c>
      <c r="R189" s="79">
        <v>7431522477</v>
      </c>
      <c r="S189" s="68" t="s">
        <v>33</v>
      </c>
    </row>
    <row r="190" spans="1:19" x14ac:dyDescent="0.25">
      <c r="A190" s="11" t="s">
        <v>283</v>
      </c>
      <c r="B190" s="65" t="s">
        <v>20</v>
      </c>
      <c r="C190" s="66">
        <v>0.7</v>
      </c>
      <c r="D190" s="65" t="s">
        <v>260</v>
      </c>
      <c r="E190" s="65" t="s">
        <v>46</v>
      </c>
      <c r="F190" s="66" t="s">
        <v>23</v>
      </c>
      <c r="G190" s="1">
        <v>2300</v>
      </c>
      <c r="H190" s="2">
        <v>-0.34782608695652173</v>
      </c>
      <c r="I190" s="1">
        <f>G190*(1+H190)</f>
        <v>1500</v>
      </c>
      <c r="J190" s="1" t="s">
        <v>25</v>
      </c>
      <c r="K190" s="1" t="s">
        <v>156</v>
      </c>
      <c r="L190" s="1" t="s">
        <v>156</v>
      </c>
      <c r="M190" s="1" t="s">
        <v>1057</v>
      </c>
      <c r="N190" s="1" t="s">
        <v>284</v>
      </c>
      <c r="O190" s="1">
        <v>0.99</v>
      </c>
      <c r="P190" s="1">
        <v>64.3</v>
      </c>
      <c r="Q190" s="1">
        <v>52</v>
      </c>
      <c r="R190" s="79">
        <v>5222298024</v>
      </c>
      <c r="S190" s="68" t="s">
        <v>33</v>
      </c>
    </row>
    <row r="191" spans="1:19" x14ac:dyDescent="0.25">
      <c r="A191" s="11" t="s">
        <v>268</v>
      </c>
      <c r="B191" s="65" t="s">
        <v>20</v>
      </c>
      <c r="C191" s="66">
        <v>0.71</v>
      </c>
      <c r="D191" s="65" t="s">
        <v>207</v>
      </c>
      <c r="E191" s="65" t="s">
        <v>60</v>
      </c>
      <c r="F191" s="66" t="s">
        <v>23</v>
      </c>
      <c r="G191" s="1">
        <v>4800</v>
      </c>
      <c r="H191" s="2">
        <v>-0.5</v>
      </c>
      <c r="I191" s="1">
        <f>G191*(1+H191)</f>
        <v>2400</v>
      </c>
      <c r="J191" s="1" t="s">
        <v>157</v>
      </c>
      <c r="K191" s="1" t="s">
        <v>156</v>
      </c>
      <c r="L191" s="1" t="s">
        <v>157</v>
      </c>
      <c r="M191" s="1" t="s">
        <v>191</v>
      </c>
      <c r="N191" s="1" t="s">
        <v>269</v>
      </c>
      <c r="O191" s="1">
        <v>0.99</v>
      </c>
      <c r="P191" s="1">
        <v>70.3</v>
      </c>
      <c r="Q191" s="1">
        <v>58</v>
      </c>
      <c r="R191" s="79">
        <v>2225350186</v>
      </c>
      <c r="S191" s="68" t="s">
        <v>33</v>
      </c>
    </row>
    <row r="192" spans="1:19" x14ac:dyDescent="0.25">
      <c r="A192" s="11" t="s">
        <v>266</v>
      </c>
      <c r="B192" s="65" t="s">
        <v>20</v>
      </c>
      <c r="C192" s="66">
        <v>0.71</v>
      </c>
      <c r="D192" s="65" t="s">
        <v>207</v>
      </c>
      <c r="E192" s="65" t="s">
        <v>39</v>
      </c>
      <c r="F192" s="66" t="s">
        <v>23</v>
      </c>
      <c r="G192" s="1">
        <v>6200</v>
      </c>
      <c r="H192" s="2">
        <v>-0.4</v>
      </c>
      <c r="I192" s="1">
        <f>G192*(1+H192)</f>
        <v>3720</v>
      </c>
      <c r="J192" s="1" t="s">
        <v>162</v>
      </c>
      <c r="K192" s="1" t="s">
        <v>179</v>
      </c>
      <c r="L192" s="1" t="s">
        <v>156</v>
      </c>
      <c r="M192" s="1" t="s">
        <v>158</v>
      </c>
      <c r="N192" s="1" t="s">
        <v>267</v>
      </c>
      <c r="O192" s="1">
        <v>1</v>
      </c>
      <c r="P192" s="1">
        <v>64.5</v>
      </c>
      <c r="Q192" s="1">
        <v>60</v>
      </c>
      <c r="R192" s="79">
        <v>6227334596</v>
      </c>
      <c r="S192" s="68" t="s">
        <v>33</v>
      </c>
    </row>
    <row r="193" spans="1:19" x14ac:dyDescent="0.25">
      <c r="A193" s="11" t="s">
        <v>287</v>
      </c>
      <c r="B193" s="65" t="s">
        <v>20</v>
      </c>
      <c r="C193" s="66">
        <v>0.72</v>
      </c>
      <c r="D193" s="65" t="s">
        <v>288</v>
      </c>
      <c r="E193" s="65" t="s">
        <v>22</v>
      </c>
      <c r="F193" s="66" t="s">
        <v>23</v>
      </c>
      <c r="I193" s="1">
        <v>1000</v>
      </c>
      <c r="J193" s="1" t="s">
        <v>162</v>
      </c>
      <c r="K193" s="1" t="s">
        <v>156</v>
      </c>
      <c r="L193" s="1" t="s">
        <v>162</v>
      </c>
      <c r="M193" s="1" t="s">
        <v>158</v>
      </c>
      <c r="N193" s="1" t="s">
        <v>289</v>
      </c>
      <c r="O193" s="1">
        <v>0.99</v>
      </c>
      <c r="P193" s="1">
        <v>64.8</v>
      </c>
      <c r="Q193" s="1">
        <v>61</v>
      </c>
      <c r="R193" s="79">
        <v>6224321904</v>
      </c>
      <c r="S193" s="68" t="s">
        <v>33</v>
      </c>
    </row>
    <row r="194" spans="1:19" x14ac:dyDescent="0.25">
      <c r="A194" s="11" t="s">
        <v>277</v>
      </c>
      <c r="B194" s="65" t="s">
        <v>20</v>
      </c>
      <c r="C194" s="66">
        <v>0.73</v>
      </c>
      <c r="D194" s="65" t="s">
        <v>219</v>
      </c>
      <c r="E194" s="65" t="s">
        <v>169</v>
      </c>
      <c r="F194" s="66" t="s">
        <v>23</v>
      </c>
      <c r="G194" s="1">
        <v>1700</v>
      </c>
      <c r="H194" s="2">
        <v>-8.8235294117647078E-2</v>
      </c>
      <c r="I194" s="1">
        <f>G194*(1+H194)</f>
        <v>1550</v>
      </c>
      <c r="J194" s="1" t="s">
        <v>162</v>
      </c>
      <c r="K194" s="1" t="s">
        <v>156</v>
      </c>
      <c r="L194" s="1" t="s">
        <v>162</v>
      </c>
      <c r="M194" s="1" t="s">
        <v>191</v>
      </c>
      <c r="N194" s="1" t="s">
        <v>278</v>
      </c>
      <c r="O194" s="1">
        <v>0.99</v>
      </c>
      <c r="P194" s="1">
        <v>63</v>
      </c>
      <c r="Q194" s="1">
        <v>60</v>
      </c>
      <c r="R194" s="79">
        <v>2221477662</v>
      </c>
      <c r="S194" s="68" t="s">
        <v>33</v>
      </c>
    </row>
    <row r="195" spans="1:19" x14ac:dyDescent="0.25">
      <c r="A195" s="11" t="s">
        <v>285</v>
      </c>
      <c r="B195" s="65" t="s">
        <v>20</v>
      </c>
      <c r="C195" s="66">
        <v>0.73</v>
      </c>
      <c r="D195" s="65" t="s">
        <v>263</v>
      </c>
      <c r="E195" s="65" t="s">
        <v>31</v>
      </c>
      <c r="F195" s="66" t="s">
        <v>23</v>
      </c>
      <c r="I195" s="1">
        <v>1200</v>
      </c>
      <c r="J195" s="1" t="s">
        <v>156</v>
      </c>
      <c r="K195" s="1" t="s">
        <v>162</v>
      </c>
      <c r="L195" s="1" t="s">
        <v>156</v>
      </c>
      <c r="M195" s="1" t="s">
        <v>191</v>
      </c>
      <c r="N195" s="1" t="s">
        <v>286</v>
      </c>
      <c r="O195" s="1">
        <v>1</v>
      </c>
      <c r="P195" s="1">
        <v>61</v>
      </c>
      <c r="Q195" s="1">
        <v>59</v>
      </c>
      <c r="R195" s="79">
        <v>2225391412</v>
      </c>
      <c r="S195" s="68" t="s">
        <v>33</v>
      </c>
    </row>
    <row r="196" spans="1:19" x14ac:dyDescent="0.25">
      <c r="A196" s="11" t="s">
        <v>270</v>
      </c>
      <c r="B196" s="65" t="s">
        <v>20</v>
      </c>
      <c r="C196" s="66">
        <v>0.75</v>
      </c>
      <c r="D196" s="65" t="s">
        <v>178</v>
      </c>
      <c r="E196" s="65" t="s">
        <v>203</v>
      </c>
      <c r="F196" s="66" t="s">
        <v>23</v>
      </c>
      <c r="G196" s="1">
        <v>7100</v>
      </c>
      <c r="H196" s="2">
        <v>-7.999999999999996E-2</v>
      </c>
      <c r="I196" s="1">
        <f t="shared" ref="I196:I202" si="11">G196*(1+H196)</f>
        <v>6532</v>
      </c>
      <c r="J196" s="1" t="s">
        <v>179</v>
      </c>
      <c r="K196" s="1" t="s">
        <v>179</v>
      </c>
      <c r="L196" s="1" t="s">
        <v>179</v>
      </c>
      <c r="M196" s="1" t="s">
        <v>191</v>
      </c>
      <c r="N196" s="1" t="s">
        <v>271</v>
      </c>
      <c r="O196" s="1">
        <v>0.99</v>
      </c>
      <c r="P196" s="1">
        <v>60.4</v>
      </c>
      <c r="Q196" s="1">
        <v>58</v>
      </c>
      <c r="R196" s="79">
        <v>6223298021</v>
      </c>
      <c r="S196" s="68" t="s">
        <v>272</v>
      </c>
    </row>
    <row r="197" spans="1:19" x14ac:dyDescent="0.25">
      <c r="A197" s="11" t="s">
        <v>281</v>
      </c>
      <c r="B197" s="65" t="s">
        <v>20</v>
      </c>
      <c r="C197" s="66">
        <v>0.77</v>
      </c>
      <c r="D197" s="65" t="s">
        <v>258</v>
      </c>
      <c r="E197" s="65" t="s">
        <v>73</v>
      </c>
      <c r="F197" s="66" t="s">
        <v>282</v>
      </c>
      <c r="G197" s="1">
        <v>1400</v>
      </c>
      <c r="H197" s="2">
        <v>0</v>
      </c>
      <c r="I197" s="1">
        <f t="shared" si="11"/>
        <v>1400</v>
      </c>
      <c r="J197" s="1" t="s">
        <v>25</v>
      </c>
      <c r="K197" s="1" t="s">
        <v>25</v>
      </c>
      <c r="L197" s="1" t="s">
        <v>25</v>
      </c>
      <c r="M197" s="1" t="s">
        <v>26</v>
      </c>
      <c r="N197" s="1" t="s">
        <v>208</v>
      </c>
      <c r="O197" s="1">
        <v>0</v>
      </c>
      <c r="P197" s="1">
        <v>0</v>
      </c>
      <c r="Q197" s="1">
        <v>0</v>
      </c>
      <c r="R197" s="79" t="s">
        <v>28</v>
      </c>
      <c r="S197" s="68" t="s">
        <v>33</v>
      </c>
    </row>
    <row r="198" spans="1:19" x14ac:dyDescent="0.25">
      <c r="A198" s="11" t="s">
        <v>293</v>
      </c>
      <c r="B198" s="65" t="s">
        <v>20</v>
      </c>
      <c r="C198" s="66">
        <v>0.8</v>
      </c>
      <c r="D198" s="65" t="s">
        <v>202</v>
      </c>
      <c r="E198" s="65" t="s">
        <v>203</v>
      </c>
      <c r="F198" s="66" t="s">
        <v>23</v>
      </c>
      <c r="G198" s="1">
        <v>5300</v>
      </c>
      <c r="H198" s="2">
        <v>-0.18000000000000005</v>
      </c>
      <c r="I198" s="1">
        <f t="shared" si="11"/>
        <v>4346</v>
      </c>
      <c r="J198" s="1" t="s">
        <v>179</v>
      </c>
      <c r="K198" s="1" t="s">
        <v>179</v>
      </c>
      <c r="L198" s="1" t="s">
        <v>179</v>
      </c>
      <c r="M198" s="1" t="s">
        <v>191</v>
      </c>
      <c r="N198" s="1" t="s">
        <v>294</v>
      </c>
      <c r="O198" s="1">
        <v>1</v>
      </c>
      <c r="P198" s="1">
        <v>61.6</v>
      </c>
      <c r="Q198" s="1">
        <v>58</v>
      </c>
      <c r="R198" s="79">
        <v>6227341421</v>
      </c>
      <c r="S198" s="68" t="s">
        <v>33</v>
      </c>
    </row>
    <row r="199" spans="1:19" x14ac:dyDescent="0.25">
      <c r="A199" s="11" t="s">
        <v>290</v>
      </c>
      <c r="B199" s="65" t="s">
        <v>20</v>
      </c>
      <c r="C199" s="66">
        <v>0.83</v>
      </c>
      <c r="D199" s="65" t="s">
        <v>207</v>
      </c>
      <c r="E199" s="65" t="s">
        <v>22</v>
      </c>
      <c r="F199" s="66" t="s">
        <v>23</v>
      </c>
      <c r="G199" s="1">
        <v>4000</v>
      </c>
      <c r="H199" s="2">
        <v>-0.37</v>
      </c>
      <c r="I199" s="1">
        <f t="shared" si="11"/>
        <v>2520</v>
      </c>
      <c r="J199" s="1" t="s">
        <v>162</v>
      </c>
      <c r="K199" s="1" t="s">
        <v>156</v>
      </c>
      <c r="L199" s="1" t="s">
        <v>156</v>
      </c>
      <c r="M199" s="1" t="s">
        <v>1057</v>
      </c>
      <c r="N199" s="1" t="s">
        <v>291</v>
      </c>
      <c r="O199" s="1">
        <v>0.99</v>
      </c>
      <c r="P199" s="1">
        <v>62.2</v>
      </c>
      <c r="Q199" s="1">
        <v>59</v>
      </c>
      <c r="R199" s="79">
        <v>2436424915</v>
      </c>
      <c r="S199" s="68" t="s">
        <v>292</v>
      </c>
    </row>
    <row r="200" spans="1:19" x14ac:dyDescent="0.25">
      <c r="A200" s="11" t="s">
        <v>298</v>
      </c>
      <c r="B200" s="65" t="s">
        <v>20</v>
      </c>
      <c r="C200" s="66">
        <v>0.9</v>
      </c>
      <c r="D200" s="65" t="s">
        <v>260</v>
      </c>
      <c r="E200" s="65" t="s">
        <v>73</v>
      </c>
      <c r="F200" s="66" t="s">
        <v>282</v>
      </c>
      <c r="G200" s="1">
        <v>1700</v>
      </c>
      <c r="H200" s="2">
        <v>-0.47058823529411764</v>
      </c>
      <c r="I200" s="1">
        <f t="shared" si="11"/>
        <v>900</v>
      </c>
      <c r="J200" s="1" t="s">
        <v>25</v>
      </c>
      <c r="K200" s="1" t="s">
        <v>25</v>
      </c>
      <c r="L200" s="1" t="s">
        <v>25</v>
      </c>
      <c r="M200" s="1" t="s">
        <v>26</v>
      </c>
      <c r="N200" s="1" t="s">
        <v>208</v>
      </c>
      <c r="O200" s="1">
        <v>0</v>
      </c>
      <c r="P200" s="1">
        <v>0</v>
      </c>
      <c r="Q200" s="1">
        <v>0</v>
      </c>
      <c r="R200" s="79" t="s">
        <v>28</v>
      </c>
      <c r="S200" s="68" t="s">
        <v>33</v>
      </c>
    </row>
    <row r="201" spans="1:19" x14ac:dyDescent="0.25">
      <c r="A201" s="11" t="s">
        <v>299</v>
      </c>
      <c r="B201" s="65" t="s">
        <v>20</v>
      </c>
      <c r="C201" s="66">
        <v>0.93</v>
      </c>
      <c r="D201" s="65" t="s">
        <v>260</v>
      </c>
      <c r="E201" s="65" t="s">
        <v>73</v>
      </c>
      <c r="F201" s="66" t="s">
        <v>23</v>
      </c>
      <c r="G201" s="1">
        <v>1700</v>
      </c>
      <c r="H201" s="2">
        <v>-0.11764705882352944</v>
      </c>
      <c r="I201" s="1">
        <f t="shared" si="11"/>
        <v>1500</v>
      </c>
      <c r="J201" s="1" t="s">
        <v>300</v>
      </c>
      <c r="K201" s="1" t="s">
        <v>162</v>
      </c>
      <c r="L201" s="1" t="s">
        <v>170</v>
      </c>
      <c r="M201" s="1" t="s">
        <v>301</v>
      </c>
      <c r="N201" s="1" t="s">
        <v>302</v>
      </c>
      <c r="O201" s="1">
        <v>0.98</v>
      </c>
      <c r="P201" s="1">
        <v>65.599999999999994</v>
      </c>
      <c r="Q201" s="1">
        <v>61</v>
      </c>
      <c r="R201" s="79">
        <v>2225283480</v>
      </c>
      <c r="S201" s="68" t="s">
        <v>33</v>
      </c>
    </row>
    <row r="202" spans="1:19" x14ac:dyDescent="0.25">
      <c r="A202" s="11" t="s">
        <v>297</v>
      </c>
      <c r="B202" s="65" t="s">
        <v>20</v>
      </c>
      <c r="C202" s="66">
        <v>0.95</v>
      </c>
      <c r="D202" s="65" t="s">
        <v>258</v>
      </c>
      <c r="E202" s="65" t="s">
        <v>22</v>
      </c>
      <c r="F202" s="66" t="s">
        <v>282</v>
      </c>
      <c r="G202" s="1">
        <v>2600</v>
      </c>
      <c r="H202" s="2">
        <v>-0.30769230769230771</v>
      </c>
      <c r="I202" s="1">
        <f t="shared" si="11"/>
        <v>1800</v>
      </c>
      <c r="J202" s="1" t="s">
        <v>25</v>
      </c>
      <c r="K202" s="1" t="s">
        <v>25</v>
      </c>
      <c r="L202" s="1" t="s">
        <v>25</v>
      </c>
      <c r="M202" s="1" t="s">
        <v>26</v>
      </c>
      <c r="N202" s="1" t="s">
        <v>208</v>
      </c>
      <c r="O202" s="1">
        <v>0</v>
      </c>
      <c r="P202" s="1">
        <v>0</v>
      </c>
      <c r="Q202" s="1">
        <v>0</v>
      </c>
      <c r="R202" s="79" t="s">
        <v>28</v>
      </c>
      <c r="S202" s="68" t="s">
        <v>33</v>
      </c>
    </row>
    <row r="203" spans="1:19" x14ac:dyDescent="0.25">
      <c r="A203" s="11" t="s">
        <v>295</v>
      </c>
      <c r="B203" s="65" t="s">
        <v>20</v>
      </c>
      <c r="C203" s="66">
        <v>0.96</v>
      </c>
      <c r="D203" s="65" t="s">
        <v>296</v>
      </c>
      <c r="E203" s="65" t="s">
        <v>22</v>
      </c>
      <c r="F203" s="66" t="s">
        <v>282</v>
      </c>
      <c r="I203" s="1">
        <v>1100</v>
      </c>
      <c r="J203" s="1" t="s">
        <v>25</v>
      </c>
      <c r="K203" s="1" t="s">
        <v>25</v>
      </c>
      <c r="L203" s="1" t="s">
        <v>25</v>
      </c>
      <c r="M203" s="1" t="s">
        <v>26</v>
      </c>
      <c r="N203" s="1" t="s">
        <v>208</v>
      </c>
      <c r="O203" s="1">
        <v>0</v>
      </c>
      <c r="P203" s="1">
        <v>0</v>
      </c>
      <c r="Q203" s="1">
        <v>0</v>
      </c>
      <c r="R203" s="79" t="s">
        <v>28</v>
      </c>
      <c r="S203" s="68" t="s">
        <v>33</v>
      </c>
    </row>
    <row r="204" spans="1:19" x14ac:dyDescent="0.25">
      <c r="A204" s="11" t="s">
        <v>310</v>
      </c>
      <c r="B204" s="65" t="s">
        <v>20</v>
      </c>
      <c r="C204" s="66">
        <v>1</v>
      </c>
      <c r="D204" s="65" t="s">
        <v>207</v>
      </c>
      <c r="E204" s="65" t="s">
        <v>60</v>
      </c>
      <c r="F204" s="66" t="s">
        <v>23</v>
      </c>
      <c r="G204" s="1">
        <v>9200</v>
      </c>
      <c r="H204" s="2">
        <v>-0.48</v>
      </c>
      <c r="I204" s="1">
        <f t="shared" ref="I204:I213" si="12">G204*(1+H204)</f>
        <v>4784</v>
      </c>
      <c r="J204" s="1" t="s">
        <v>157</v>
      </c>
      <c r="K204" s="1" t="s">
        <v>162</v>
      </c>
      <c r="L204" s="1" t="s">
        <v>162</v>
      </c>
      <c r="M204" s="1" t="s">
        <v>1057</v>
      </c>
      <c r="N204" s="1" t="s">
        <v>311</v>
      </c>
      <c r="O204" s="1">
        <v>1</v>
      </c>
      <c r="P204" s="1">
        <v>62.5</v>
      </c>
      <c r="Q204" s="1">
        <v>62</v>
      </c>
      <c r="R204" s="79">
        <v>6224426626</v>
      </c>
      <c r="S204" s="68" t="s">
        <v>312</v>
      </c>
    </row>
    <row r="205" spans="1:19" x14ac:dyDescent="0.25">
      <c r="A205" s="11" t="s">
        <v>320</v>
      </c>
      <c r="B205" s="65" t="s">
        <v>20</v>
      </c>
      <c r="C205" s="66">
        <v>1</v>
      </c>
      <c r="D205" s="65" t="s">
        <v>178</v>
      </c>
      <c r="E205" s="65" t="s">
        <v>22</v>
      </c>
      <c r="F205" s="66" t="s">
        <v>23</v>
      </c>
      <c r="G205" s="1">
        <v>7200</v>
      </c>
      <c r="H205" s="2">
        <v>-0.36</v>
      </c>
      <c r="I205" s="1">
        <f t="shared" si="12"/>
        <v>4608</v>
      </c>
      <c r="J205" s="1" t="s">
        <v>156</v>
      </c>
      <c r="K205" s="1" t="s">
        <v>156</v>
      </c>
      <c r="L205" s="1" t="s">
        <v>179</v>
      </c>
      <c r="M205" s="1" t="s">
        <v>158</v>
      </c>
      <c r="N205" s="1" t="s">
        <v>321</v>
      </c>
      <c r="O205" s="1">
        <v>1</v>
      </c>
      <c r="P205" s="1">
        <v>63.3</v>
      </c>
      <c r="Q205" s="1">
        <v>56</v>
      </c>
      <c r="R205" s="79">
        <v>2384799462</v>
      </c>
      <c r="S205" s="68" t="s">
        <v>322</v>
      </c>
    </row>
    <row r="206" spans="1:19" x14ac:dyDescent="0.25">
      <c r="A206" s="11" t="s">
        <v>331</v>
      </c>
      <c r="B206" s="65" t="s">
        <v>20</v>
      </c>
      <c r="C206" s="66">
        <v>1</v>
      </c>
      <c r="D206" s="65" t="s">
        <v>219</v>
      </c>
      <c r="E206" s="65" t="s">
        <v>169</v>
      </c>
      <c r="F206" s="66" t="s">
        <v>23</v>
      </c>
      <c r="G206" s="1">
        <v>2300</v>
      </c>
      <c r="H206" s="2">
        <v>-4.3478260869565188E-2</v>
      </c>
      <c r="I206" s="1">
        <f t="shared" si="12"/>
        <v>2200</v>
      </c>
      <c r="J206" s="1" t="s">
        <v>162</v>
      </c>
      <c r="K206" s="1" t="s">
        <v>162</v>
      </c>
      <c r="L206" s="1" t="s">
        <v>170</v>
      </c>
      <c r="M206" s="1" t="s">
        <v>158</v>
      </c>
      <c r="N206" s="1" t="s">
        <v>332</v>
      </c>
      <c r="O206" s="1">
        <v>0.99</v>
      </c>
      <c r="P206" s="1">
        <v>64.8</v>
      </c>
      <c r="Q206" s="1">
        <v>60</v>
      </c>
      <c r="R206" s="79">
        <v>2225428759</v>
      </c>
      <c r="S206" s="68" t="s">
        <v>33</v>
      </c>
    </row>
    <row r="207" spans="1:19" x14ac:dyDescent="0.25">
      <c r="A207" s="11" t="s">
        <v>303</v>
      </c>
      <c r="B207" s="65" t="s">
        <v>20</v>
      </c>
      <c r="C207" s="66">
        <v>1.01</v>
      </c>
      <c r="D207" s="65" t="s">
        <v>207</v>
      </c>
      <c r="E207" s="65" t="s">
        <v>304</v>
      </c>
      <c r="F207" s="66" t="s">
        <v>23</v>
      </c>
      <c r="G207" s="1">
        <v>22000</v>
      </c>
      <c r="H207" s="2">
        <v>-0.42000000000000004</v>
      </c>
      <c r="I207" s="1">
        <f t="shared" si="12"/>
        <v>12760</v>
      </c>
      <c r="J207" s="1" t="s">
        <v>162</v>
      </c>
      <c r="K207" s="1" t="s">
        <v>179</v>
      </c>
      <c r="L207" s="1" t="s">
        <v>156</v>
      </c>
      <c r="M207" s="1" t="s">
        <v>191</v>
      </c>
      <c r="N207" s="1" t="s">
        <v>305</v>
      </c>
      <c r="O207" s="1">
        <v>1</v>
      </c>
      <c r="P207" s="1">
        <v>55.3</v>
      </c>
      <c r="Q207" s="1">
        <v>65</v>
      </c>
      <c r="R207" s="79">
        <v>7366949533</v>
      </c>
      <c r="S207" s="68" t="s">
        <v>306</v>
      </c>
    </row>
    <row r="208" spans="1:19" x14ac:dyDescent="0.25">
      <c r="A208" s="11" t="s">
        <v>313</v>
      </c>
      <c r="B208" s="65" t="s">
        <v>20</v>
      </c>
      <c r="C208" s="66">
        <v>1.01</v>
      </c>
      <c r="D208" s="65" t="s">
        <v>207</v>
      </c>
      <c r="E208" s="65" t="s">
        <v>60</v>
      </c>
      <c r="F208" s="66" t="s">
        <v>273</v>
      </c>
      <c r="G208" s="1">
        <v>9200</v>
      </c>
      <c r="H208" s="2">
        <v>-0.5</v>
      </c>
      <c r="I208" s="1">
        <f t="shared" si="12"/>
        <v>4600</v>
      </c>
      <c r="J208" s="1" t="s">
        <v>179</v>
      </c>
      <c r="K208" s="1" t="s">
        <v>179</v>
      </c>
      <c r="L208" s="1" t="s">
        <v>179</v>
      </c>
      <c r="M208" s="1" t="s">
        <v>1057</v>
      </c>
      <c r="N208" s="1" t="s">
        <v>314</v>
      </c>
      <c r="O208" s="1">
        <v>0.99</v>
      </c>
      <c r="P208" s="1">
        <v>63.1</v>
      </c>
      <c r="Q208" s="1">
        <v>57</v>
      </c>
      <c r="R208" s="79" t="s">
        <v>315</v>
      </c>
      <c r="S208" s="68" t="s">
        <v>316</v>
      </c>
    </row>
    <row r="209" spans="1:19" x14ac:dyDescent="0.25">
      <c r="A209" s="11" t="s">
        <v>317</v>
      </c>
      <c r="B209" s="65" t="s">
        <v>20</v>
      </c>
      <c r="C209" s="66">
        <v>1.01</v>
      </c>
      <c r="D209" s="65" t="s">
        <v>207</v>
      </c>
      <c r="E209" s="65" t="s">
        <v>60</v>
      </c>
      <c r="F209" s="66" t="s">
        <v>23</v>
      </c>
      <c r="G209" s="1">
        <v>9200</v>
      </c>
      <c r="H209" s="2">
        <v>-0.35</v>
      </c>
      <c r="I209" s="1">
        <f t="shared" si="12"/>
        <v>5980</v>
      </c>
      <c r="J209" s="1" t="s">
        <v>156</v>
      </c>
      <c r="K209" s="1" t="s">
        <v>179</v>
      </c>
      <c r="L209" s="1" t="s">
        <v>156</v>
      </c>
      <c r="M209" s="1" t="s">
        <v>158</v>
      </c>
      <c r="N209" s="1" t="s">
        <v>318</v>
      </c>
      <c r="O209" s="1">
        <v>0.98</v>
      </c>
      <c r="P209" s="1">
        <v>64.3</v>
      </c>
      <c r="Q209" s="1">
        <v>58</v>
      </c>
      <c r="R209" s="79">
        <v>3365736665</v>
      </c>
      <c r="S209" s="68" t="s">
        <v>319</v>
      </c>
    </row>
    <row r="210" spans="1:19" x14ac:dyDescent="0.25">
      <c r="A210" s="11" t="s">
        <v>307</v>
      </c>
      <c r="B210" s="65" t="s">
        <v>20</v>
      </c>
      <c r="C210" s="66">
        <v>1.01</v>
      </c>
      <c r="D210" s="65" t="s">
        <v>207</v>
      </c>
      <c r="E210" s="65" t="s">
        <v>39</v>
      </c>
      <c r="F210" s="66" t="s">
        <v>23</v>
      </c>
      <c r="G210" s="1">
        <v>13300</v>
      </c>
      <c r="H210" s="2">
        <v>-0.25</v>
      </c>
      <c r="I210" s="1">
        <f t="shared" si="12"/>
        <v>9975</v>
      </c>
      <c r="J210" s="1" t="s">
        <v>179</v>
      </c>
      <c r="K210" s="1" t="s">
        <v>179</v>
      </c>
      <c r="L210" s="1" t="s">
        <v>156</v>
      </c>
      <c r="M210" s="1" t="s">
        <v>265</v>
      </c>
      <c r="N210" s="1" t="s">
        <v>308</v>
      </c>
      <c r="O210" s="1">
        <v>1.02</v>
      </c>
      <c r="P210" s="1">
        <v>63.3</v>
      </c>
      <c r="Q210" s="1">
        <v>57</v>
      </c>
      <c r="R210" s="79">
        <v>2131619123</v>
      </c>
      <c r="S210" s="68" t="s">
        <v>309</v>
      </c>
    </row>
    <row r="211" spans="1:19" x14ac:dyDescent="0.25">
      <c r="A211" s="11" t="s">
        <v>327</v>
      </c>
      <c r="B211" s="65" t="s">
        <v>20</v>
      </c>
      <c r="C211" s="66">
        <v>1.01</v>
      </c>
      <c r="D211" s="65" t="s">
        <v>219</v>
      </c>
      <c r="E211" s="65" t="s">
        <v>22</v>
      </c>
      <c r="F211" s="66" t="s">
        <v>23</v>
      </c>
      <c r="G211" s="1">
        <v>6400</v>
      </c>
      <c r="H211" s="2">
        <v>-0.42000000000000004</v>
      </c>
      <c r="I211" s="1">
        <f t="shared" si="12"/>
        <v>3711.9999999999995</v>
      </c>
      <c r="J211" s="1" t="s">
        <v>162</v>
      </c>
      <c r="K211" s="1" t="s">
        <v>156</v>
      </c>
      <c r="L211" s="1" t="s">
        <v>156</v>
      </c>
      <c r="M211" s="1" t="s">
        <v>191</v>
      </c>
      <c r="N211" s="1" t="s">
        <v>328</v>
      </c>
      <c r="O211" s="1">
        <v>1</v>
      </c>
      <c r="P211" s="1">
        <v>66.2</v>
      </c>
      <c r="Q211" s="1">
        <v>56</v>
      </c>
      <c r="R211" s="79">
        <v>2225464359</v>
      </c>
      <c r="S211" s="68" t="s">
        <v>329</v>
      </c>
    </row>
    <row r="212" spans="1:19" x14ac:dyDescent="0.25">
      <c r="A212" s="11" t="s">
        <v>336</v>
      </c>
      <c r="B212" s="65" t="s">
        <v>20</v>
      </c>
      <c r="C212" s="66">
        <v>1.01</v>
      </c>
      <c r="D212" s="65" t="s">
        <v>234</v>
      </c>
      <c r="E212" s="65" t="s">
        <v>73</v>
      </c>
      <c r="F212" s="66" t="s">
        <v>23</v>
      </c>
      <c r="G212" s="1">
        <v>3800</v>
      </c>
      <c r="H212" s="2">
        <v>-0.26315789473684215</v>
      </c>
      <c r="I212" s="1">
        <f t="shared" si="12"/>
        <v>2800</v>
      </c>
      <c r="J212" s="1" t="s">
        <v>162</v>
      </c>
      <c r="K212" s="1" t="s">
        <v>162</v>
      </c>
      <c r="L212" s="1" t="s">
        <v>337</v>
      </c>
      <c r="M212" s="1" t="s">
        <v>301</v>
      </c>
      <c r="N212" s="1" t="s">
        <v>338</v>
      </c>
      <c r="O212" s="1">
        <v>0.98</v>
      </c>
      <c r="P212" s="1">
        <v>61.3</v>
      </c>
      <c r="Q212" s="1">
        <v>63</v>
      </c>
      <c r="R212" s="79">
        <v>1226296618</v>
      </c>
      <c r="S212" s="68" t="s">
        <v>33</v>
      </c>
    </row>
    <row r="213" spans="1:19" x14ac:dyDescent="0.25">
      <c r="A213" s="11" t="s">
        <v>333</v>
      </c>
      <c r="B213" s="65" t="s">
        <v>20</v>
      </c>
      <c r="C213" s="66">
        <v>1.01</v>
      </c>
      <c r="D213" s="65" t="s">
        <v>234</v>
      </c>
      <c r="E213" s="65" t="s">
        <v>22</v>
      </c>
      <c r="F213" s="66" t="s">
        <v>23</v>
      </c>
      <c r="G213" s="1">
        <v>5600</v>
      </c>
      <c r="H213" s="2">
        <v>-0.38</v>
      </c>
      <c r="I213" s="1">
        <f t="shared" si="12"/>
        <v>3472</v>
      </c>
      <c r="J213" s="1" t="s">
        <v>156</v>
      </c>
      <c r="K213" s="1" t="s">
        <v>179</v>
      </c>
      <c r="L213" s="1" t="s">
        <v>162</v>
      </c>
      <c r="M213" s="1" t="s">
        <v>191</v>
      </c>
      <c r="N213" s="1" t="s">
        <v>334</v>
      </c>
      <c r="O213" s="1">
        <v>0.98</v>
      </c>
      <c r="P213" s="1">
        <v>59.2</v>
      </c>
      <c r="Q213" s="1">
        <v>59</v>
      </c>
      <c r="R213" s="79">
        <v>7433628091</v>
      </c>
      <c r="S213" s="68" t="s">
        <v>335</v>
      </c>
    </row>
    <row r="214" spans="1:19" x14ac:dyDescent="0.25">
      <c r="A214" s="11" t="s">
        <v>345</v>
      </c>
      <c r="B214" s="65" t="s">
        <v>20</v>
      </c>
      <c r="C214" s="66">
        <v>1.01</v>
      </c>
      <c r="D214" s="65" t="s">
        <v>263</v>
      </c>
      <c r="E214" s="65" t="s">
        <v>203</v>
      </c>
      <c r="F214" s="66" t="s">
        <v>23</v>
      </c>
      <c r="I214" s="1">
        <v>2800</v>
      </c>
      <c r="J214" s="1" t="s">
        <v>156</v>
      </c>
      <c r="K214" s="1" t="s">
        <v>179</v>
      </c>
      <c r="L214" s="1" t="s">
        <v>179</v>
      </c>
      <c r="M214" s="1" t="s">
        <v>191</v>
      </c>
      <c r="N214" s="1" t="s">
        <v>346</v>
      </c>
      <c r="O214" s="1">
        <v>1</v>
      </c>
      <c r="P214" s="1">
        <v>62.9</v>
      </c>
      <c r="Q214" s="1">
        <v>54</v>
      </c>
      <c r="R214" s="79">
        <v>7372982402</v>
      </c>
      <c r="S214" s="68" t="s">
        <v>347</v>
      </c>
    </row>
    <row r="215" spans="1:19" x14ac:dyDescent="0.25">
      <c r="A215" s="11" t="s">
        <v>330</v>
      </c>
      <c r="B215" s="65" t="s">
        <v>20</v>
      </c>
      <c r="C215" s="66">
        <v>1.02</v>
      </c>
      <c r="D215" s="65" t="s">
        <v>219</v>
      </c>
      <c r="E215" s="65" t="s">
        <v>22</v>
      </c>
      <c r="F215" s="66" t="s">
        <v>282</v>
      </c>
      <c r="G215" s="1">
        <v>6400</v>
      </c>
      <c r="H215" s="2">
        <v>-0.53125</v>
      </c>
      <c r="I215" s="1">
        <f t="shared" ref="I215:I231" si="13">G215*(1+H215)</f>
        <v>3000</v>
      </c>
      <c r="J215" s="1" t="s">
        <v>25</v>
      </c>
      <c r="K215" s="1" t="s">
        <v>25</v>
      </c>
      <c r="L215" s="1" t="s">
        <v>25</v>
      </c>
      <c r="M215" s="1" t="s">
        <v>26</v>
      </c>
      <c r="N215" s="1" t="s">
        <v>208</v>
      </c>
      <c r="O215" s="1">
        <v>0</v>
      </c>
      <c r="P215" s="1">
        <v>0</v>
      </c>
      <c r="Q215" s="1">
        <v>0</v>
      </c>
      <c r="R215" s="79" t="s">
        <v>28</v>
      </c>
      <c r="S215" s="68" t="s">
        <v>33</v>
      </c>
    </row>
    <row r="216" spans="1:19" x14ac:dyDescent="0.25">
      <c r="A216" s="11" t="s">
        <v>339</v>
      </c>
      <c r="B216" s="65" t="s">
        <v>20</v>
      </c>
      <c r="C216" s="66">
        <v>1.03</v>
      </c>
      <c r="D216" s="65" t="s">
        <v>245</v>
      </c>
      <c r="E216" s="65" t="s">
        <v>31</v>
      </c>
      <c r="F216" s="66" t="s">
        <v>23</v>
      </c>
      <c r="G216" s="1">
        <v>5900</v>
      </c>
      <c r="H216" s="2">
        <v>-0.33999999999999997</v>
      </c>
      <c r="I216" s="1">
        <f t="shared" si="13"/>
        <v>3894</v>
      </c>
      <c r="J216" s="1" t="s">
        <v>156</v>
      </c>
      <c r="K216" s="1" t="s">
        <v>156</v>
      </c>
      <c r="L216" s="1" t="s">
        <v>162</v>
      </c>
      <c r="M216" s="1" t="s">
        <v>158</v>
      </c>
      <c r="N216" s="1" t="s">
        <v>340</v>
      </c>
      <c r="O216" s="1">
        <v>0.99</v>
      </c>
      <c r="P216" s="1">
        <v>61.2</v>
      </c>
      <c r="Q216" s="1">
        <v>61</v>
      </c>
      <c r="R216" s="79">
        <v>6432705111</v>
      </c>
      <c r="S216" s="68" t="s">
        <v>341</v>
      </c>
    </row>
    <row r="217" spans="1:19" x14ac:dyDescent="0.25">
      <c r="A217" s="11" t="s">
        <v>324</v>
      </c>
      <c r="B217" s="65" t="s">
        <v>20</v>
      </c>
      <c r="C217" s="66">
        <v>1.06</v>
      </c>
      <c r="D217" s="65" t="s">
        <v>194</v>
      </c>
      <c r="E217" s="65" t="s">
        <v>60</v>
      </c>
      <c r="F217" s="66" t="s">
        <v>23</v>
      </c>
      <c r="G217" s="1">
        <v>8200</v>
      </c>
      <c r="H217" s="2">
        <v>-0.36</v>
      </c>
      <c r="I217" s="1">
        <f t="shared" si="13"/>
        <v>5248</v>
      </c>
      <c r="J217" s="1" t="s">
        <v>156</v>
      </c>
      <c r="K217" s="1" t="s">
        <v>162</v>
      </c>
      <c r="L217" s="1" t="s">
        <v>162</v>
      </c>
      <c r="M217" s="1" t="s">
        <v>191</v>
      </c>
      <c r="N217" s="1" t="s">
        <v>325</v>
      </c>
      <c r="O217" s="1">
        <v>0.98</v>
      </c>
      <c r="P217" s="1">
        <v>60.6</v>
      </c>
      <c r="Q217" s="1">
        <v>63</v>
      </c>
      <c r="R217" s="79">
        <v>13768114</v>
      </c>
      <c r="S217" s="68" t="s">
        <v>326</v>
      </c>
    </row>
    <row r="218" spans="1:19" x14ac:dyDescent="0.25">
      <c r="A218" s="11" t="s">
        <v>323</v>
      </c>
      <c r="B218" s="65" t="s">
        <v>20</v>
      </c>
      <c r="C218" s="66">
        <v>1.1100000000000001</v>
      </c>
      <c r="D218" s="65" t="s">
        <v>178</v>
      </c>
      <c r="E218" s="65" t="s">
        <v>53</v>
      </c>
      <c r="F218" s="66" t="s">
        <v>282</v>
      </c>
      <c r="G218" s="1">
        <v>6000</v>
      </c>
      <c r="H218" s="2">
        <v>-0.70833333333333326</v>
      </c>
      <c r="I218" s="1">
        <f t="shared" si="13"/>
        <v>1750.0000000000005</v>
      </c>
      <c r="J218" s="1" t="s">
        <v>25</v>
      </c>
      <c r="K218" s="1" t="s">
        <v>25</v>
      </c>
      <c r="L218" s="1" t="s">
        <v>25</v>
      </c>
      <c r="M218" s="1" t="s">
        <v>26</v>
      </c>
      <c r="N218" s="1" t="s">
        <v>208</v>
      </c>
      <c r="O218" s="1">
        <v>0</v>
      </c>
      <c r="P218" s="1">
        <v>0</v>
      </c>
      <c r="Q218" s="1">
        <v>0</v>
      </c>
      <c r="R218" s="79" t="s">
        <v>28</v>
      </c>
      <c r="S218" s="68" t="s">
        <v>33</v>
      </c>
    </row>
    <row r="219" spans="1:19" x14ac:dyDescent="0.25">
      <c r="A219" s="11" t="s">
        <v>359</v>
      </c>
      <c r="B219" s="65" t="s">
        <v>20</v>
      </c>
      <c r="C219" s="66">
        <v>1.2</v>
      </c>
      <c r="D219" s="65" t="s">
        <v>219</v>
      </c>
      <c r="E219" s="65" t="s">
        <v>31</v>
      </c>
      <c r="F219" s="66" t="s">
        <v>23</v>
      </c>
      <c r="G219" s="1">
        <v>9900</v>
      </c>
      <c r="H219" s="2">
        <v>-0.22999999999999998</v>
      </c>
      <c r="I219" s="1">
        <f t="shared" si="13"/>
        <v>7623</v>
      </c>
      <c r="J219" s="1" t="s">
        <v>179</v>
      </c>
      <c r="K219" s="1" t="s">
        <v>179</v>
      </c>
      <c r="L219" s="1" t="s">
        <v>179</v>
      </c>
      <c r="M219" s="1" t="s">
        <v>158</v>
      </c>
      <c r="N219" s="1" t="s">
        <v>360</v>
      </c>
      <c r="O219" s="1">
        <v>1</v>
      </c>
      <c r="P219" s="1">
        <v>63.4</v>
      </c>
      <c r="Q219" s="1">
        <v>56</v>
      </c>
      <c r="R219" s="79">
        <v>2215452251</v>
      </c>
      <c r="S219" s="68" t="s">
        <v>361</v>
      </c>
    </row>
    <row r="220" spans="1:19" x14ac:dyDescent="0.25">
      <c r="A220" s="11" t="s">
        <v>362</v>
      </c>
      <c r="B220" s="65" t="s">
        <v>20</v>
      </c>
      <c r="C220" s="66">
        <v>1.2</v>
      </c>
      <c r="D220" s="65" t="s">
        <v>219</v>
      </c>
      <c r="E220" s="65" t="s">
        <v>31</v>
      </c>
      <c r="F220" s="66" t="s">
        <v>23</v>
      </c>
      <c r="G220" s="1">
        <v>9900</v>
      </c>
      <c r="H220" s="2">
        <v>-0.21999999999999997</v>
      </c>
      <c r="I220" s="1">
        <f t="shared" si="13"/>
        <v>7722</v>
      </c>
      <c r="J220" s="1" t="s">
        <v>179</v>
      </c>
      <c r="K220" s="1" t="s">
        <v>179</v>
      </c>
      <c r="L220" s="1" t="s">
        <v>179</v>
      </c>
      <c r="M220" s="1" t="s">
        <v>1057</v>
      </c>
      <c r="N220" s="1" t="s">
        <v>363</v>
      </c>
      <c r="O220" s="1">
        <v>1</v>
      </c>
      <c r="P220" s="1">
        <v>62.3</v>
      </c>
      <c r="Q220" s="1">
        <v>56</v>
      </c>
      <c r="R220" s="79">
        <v>1427907139</v>
      </c>
      <c r="S220" s="68" t="s">
        <v>364</v>
      </c>
    </row>
    <row r="221" spans="1:19" x14ac:dyDescent="0.25">
      <c r="A221" s="11" t="s">
        <v>384</v>
      </c>
      <c r="B221" s="65" t="s">
        <v>20</v>
      </c>
      <c r="C221" s="66">
        <v>1.2</v>
      </c>
      <c r="D221" s="65" t="s">
        <v>202</v>
      </c>
      <c r="E221" s="65" t="s">
        <v>169</v>
      </c>
      <c r="F221" s="66" t="s">
        <v>23</v>
      </c>
      <c r="G221" s="1">
        <v>2200</v>
      </c>
      <c r="H221" s="2">
        <v>0.22727272727272729</v>
      </c>
      <c r="I221" s="1">
        <f t="shared" si="13"/>
        <v>2700</v>
      </c>
      <c r="J221" s="1" t="s">
        <v>162</v>
      </c>
      <c r="K221" s="1" t="s">
        <v>179</v>
      </c>
      <c r="L221" s="1" t="s">
        <v>179</v>
      </c>
      <c r="M221" s="1" t="s">
        <v>1057</v>
      </c>
      <c r="N221" s="1" t="s">
        <v>385</v>
      </c>
      <c r="O221" s="1">
        <v>0.99</v>
      </c>
      <c r="P221" s="1">
        <v>64.3</v>
      </c>
      <c r="Q221" s="1">
        <v>55</v>
      </c>
      <c r="R221" s="79">
        <v>6224283389</v>
      </c>
      <c r="S221" s="68" t="s">
        <v>33</v>
      </c>
    </row>
    <row r="222" spans="1:19" x14ac:dyDescent="0.25">
      <c r="A222" s="11" t="s">
        <v>375</v>
      </c>
      <c r="B222" s="65" t="s">
        <v>20</v>
      </c>
      <c r="C222" s="66">
        <v>1.2</v>
      </c>
      <c r="D222" s="65" t="s">
        <v>202</v>
      </c>
      <c r="E222" s="65" t="s">
        <v>31</v>
      </c>
      <c r="F222" s="66" t="s">
        <v>23</v>
      </c>
      <c r="G222" s="1">
        <v>9100</v>
      </c>
      <c r="H222" s="2">
        <v>-0.18000000000000005</v>
      </c>
      <c r="I222" s="1">
        <f t="shared" si="13"/>
        <v>7462</v>
      </c>
      <c r="J222" s="1" t="s">
        <v>179</v>
      </c>
      <c r="K222" s="1" t="s">
        <v>179</v>
      </c>
      <c r="L222" s="1" t="s">
        <v>179</v>
      </c>
      <c r="M222" s="1" t="s">
        <v>191</v>
      </c>
      <c r="N222" s="1" t="s">
        <v>376</v>
      </c>
      <c r="O222" s="1">
        <v>0.99</v>
      </c>
      <c r="P222" s="1">
        <v>63.2</v>
      </c>
      <c r="Q222" s="1">
        <v>56</v>
      </c>
      <c r="R222" s="79">
        <v>1428836226</v>
      </c>
      <c r="S222" s="68" t="s">
        <v>377</v>
      </c>
    </row>
    <row r="223" spans="1:19" x14ac:dyDescent="0.25">
      <c r="A223" s="11" t="s">
        <v>378</v>
      </c>
      <c r="B223" s="65" t="s">
        <v>20</v>
      </c>
      <c r="C223" s="66">
        <v>1.25</v>
      </c>
      <c r="D223" s="65" t="s">
        <v>202</v>
      </c>
      <c r="E223" s="65" t="s">
        <v>31</v>
      </c>
      <c r="F223" s="66" t="s">
        <v>23</v>
      </c>
      <c r="G223" s="1">
        <v>9100</v>
      </c>
      <c r="H223" s="2">
        <v>-0.19999999999999996</v>
      </c>
      <c r="I223" s="1">
        <f t="shared" si="13"/>
        <v>7280</v>
      </c>
      <c r="J223" s="1" t="s">
        <v>179</v>
      </c>
      <c r="K223" s="1" t="s">
        <v>179</v>
      </c>
      <c r="L223" s="1" t="s">
        <v>179</v>
      </c>
      <c r="M223" s="1" t="s">
        <v>191</v>
      </c>
      <c r="N223" s="1" t="s">
        <v>379</v>
      </c>
      <c r="O223" s="1">
        <v>0.99</v>
      </c>
      <c r="P223" s="1">
        <v>62.9</v>
      </c>
      <c r="Q223" s="1">
        <v>57</v>
      </c>
      <c r="R223" s="79">
        <v>1216487124</v>
      </c>
      <c r="S223" s="68" t="s">
        <v>380</v>
      </c>
    </row>
    <row r="224" spans="1:19" x14ac:dyDescent="0.25">
      <c r="A224" s="11" t="s">
        <v>365</v>
      </c>
      <c r="B224" s="65" t="s">
        <v>20</v>
      </c>
      <c r="C224" s="66">
        <v>1.27</v>
      </c>
      <c r="D224" s="65" t="s">
        <v>219</v>
      </c>
      <c r="E224" s="65" t="s">
        <v>169</v>
      </c>
      <c r="F224" s="66" t="s">
        <v>23</v>
      </c>
      <c r="G224" s="1">
        <v>2300</v>
      </c>
      <c r="H224" s="2">
        <v>1.5043478260869567</v>
      </c>
      <c r="I224" s="1">
        <f t="shared" si="13"/>
        <v>5760</v>
      </c>
      <c r="J224" s="1" t="s">
        <v>156</v>
      </c>
      <c r="K224" s="1" t="s">
        <v>179</v>
      </c>
      <c r="L224" s="1" t="s">
        <v>156</v>
      </c>
      <c r="M224" s="1" t="s">
        <v>158</v>
      </c>
      <c r="N224" s="1" t="s">
        <v>366</v>
      </c>
      <c r="O224" s="1">
        <v>1</v>
      </c>
      <c r="P224" s="1">
        <v>59.5</v>
      </c>
      <c r="Q224" s="1">
        <v>60</v>
      </c>
      <c r="R224" s="79">
        <v>5221529618</v>
      </c>
      <c r="S224" s="68" t="s">
        <v>367</v>
      </c>
    </row>
    <row r="225" spans="1:19" x14ac:dyDescent="0.25">
      <c r="A225" s="11" t="s">
        <v>386</v>
      </c>
      <c r="B225" s="65" t="s">
        <v>20</v>
      </c>
      <c r="C225" s="66">
        <v>1.29</v>
      </c>
      <c r="D225" s="65" t="s">
        <v>342</v>
      </c>
      <c r="E225" s="65" t="s">
        <v>169</v>
      </c>
      <c r="F225" s="66" t="s">
        <v>23</v>
      </c>
      <c r="G225" s="1">
        <v>1800</v>
      </c>
      <c r="H225" s="2">
        <v>0.19444444444444442</v>
      </c>
      <c r="I225" s="1">
        <f t="shared" si="13"/>
        <v>2150</v>
      </c>
      <c r="J225" s="1" t="s">
        <v>156</v>
      </c>
      <c r="K225" s="1" t="s">
        <v>156</v>
      </c>
      <c r="L225" s="1" t="s">
        <v>179</v>
      </c>
      <c r="M225" s="1" t="s">
        <v>191</v>
      </c>
      <c r="N225" s="1" t="s">
        <v>387</v>
      </c>
      <c r="O225" s="1">
        <v>1</v>
      </c>
      <c r="P225" s="1">
        <v>63.7</v>
      </c>
      <c r="Q225" s="1">
        <v>56</v>
      </c>
      <c r="R225" s="79">
        <v>6224461206</v>
      </c>
      <c r="S225" s="68" t="s">
        <v>33</v>
      </c>
    </row>
    <row r="226" spans="1:19" x14ac:dyDescent="0.25">
      <c r="A226" s="11" t="s">
        <v>381</v>
      </c>
      <c r="B226" s="65" t="s">
        <v>20</v>
      </c>
      <c r="C226" s="66">
        <v>1.4</v>
      </c>
      <c r="D226" s="65" t="s">
        <v>202</v>
      </c>
      <c r="E226" s="65" t="s">
        <v>22</v>
      </c>
      <c r="F226" s="66" t="s">
        <v>23</v>
      </c>
      <c r="G226" s="1">
        <v>6100</v>
      </c>
      <c r="H226" s="2">
        <v>-7.999999999999996E-2</v>
      </c>
      <c r="I226" s="1">
        <f t="shared" si="13"/>
        <v>5612</v>
      </c>
      <c r="J226" s="1" t="s">
        <v>179</v>
      </c>
      <c r="K226" s="1" t="s">
        <v>179</v>
      </c>
      <c r="L226" s="1" t="s">
        <v>179</v>
      </c>
      <c r="M226" s="1" t="s">
        <v>191</v>
      </c>
      <c r="N226" s="1" t="s">
        <v>382</v>
      </c>
      <c r="O226" s="1">
        <v>0.99</v>
      </c>
      <c r="P226" s="1">
        <v>62.7</v>
      </c>
      <c r="Q226" s="1">
        <v>54</v>
      </c>
      <c r="R226" s="79">
        <v>2225436910</v>
      </c>
      <c r="S226" s="68" t="s">
        <v>383</v>
      </c>
    </row>
    <row r="227" spans="1:19" x14ac:dyDescent="0.25">
      <c r="A227" s="11" t="s">
        <v>395</v>
      </c>
      <c r="B227" s="65" t="s">
        <v>20</v>
      </c>
      <c r="C227" s="66">
        <v>1.5</v>
      </c>
      <c r="D227" s="65" t="s">
        <v>194</v>
      </c>
      <c r="E227" s="65" t="s">
        <v>22</v>
      </c>
      <c r="F227" s="66" t="s">
        <v>23</v>
      </c>
      <c r="G227" s="1">
        <v>9600</v>
      </c>
      <c r="H227" s="2">
        <v>-0.24</v>
      </c>
      <c r="I227" s="1">
        <f t="shared" si="13"/>
        <v>7296</v>
      </c>
      <c r="J227" s="1" t="s">
        <v>179</v>
      </c>
      <c r="K227" s="1" t="s">
        <v>179</v>
      </c>
      <c r="L227" s="1" t="s">
        <v>156</v>
      </c>
      <c r="M227" s="1" t="s">
        <v>1057</v>
      </c>
      <c r="N227" s="1" t="s">
        <v>396</v>
      </c>
      <c r="O227" s="1">
        <v>0.99</v>
      </c>
      <c r="P227" s="1">
        <v>63.4</v>
      </c>
      <c r="Q227" s="1">
        <v>56</v>
      </c>
      <c r="R227" s="79">
        <v>3425462772</v>
      </c>
      <c r="S227" s="68" t="s">
        <v>397</v>
      </c>
    </row>
    <row r="228" spans="1:19" x14ac:dyDescent="0.25">
      <c r="A228" s="11" t="s">
        <v>391</v>
      </c>
      <c r="B228" s="65" t="s">
        <v>20</v>
      </c>
      <c r="C228" s="66">
        <v>1.5</v>
      </c>
      <c r="D228" s="65" t="s">
        <v>194</v>
      </c>
      <c r="E228" s="65" t="s">
        <v>31</v>
      </c>
      <c r="F228" s="66" t="s">
        <v>23</v>
      </c>
      <c r="G228" s="1">
        <v>14500</v>
      </c>
      <c r="H228" s="2">
        <v>-0.43000000000000005</v>
      </c>
      <c r="I228" s="1">
        <f t="shared" si="13"/>
        <v>8265</v>
      </c>
      <c r="J228" s="1" t="s">
        <v>156</v>
      </c>
      <c r="K228" s="1" t="s">
        <v>179</v>
      </c>
      <c r="L228" s="1" t="s">
        <v>162</v>
      </c>
      <c r="M228" s="1" t="s">
        <v>392</v>
      </c>
      <c r="N228" s="1" t="s">
        <v>393</v>
      </c>
      <c r="O228" s="1">
        <v>1.01</v>
      </c>
      <c r="P228" s="1">
        <v>62.8</v>
      </c>
      <c r="Q228" s="1">
        <v>57</v>
      </c>
      <c r="R228" s="79">
        <v>2141366472</v>
      </c>
      <c r="S228" s="68" t="s">
        <v>394</v>
      </c>
    </row>
    <row r="229" spans="1:19" x14ac:dyDescent="0.25">
      <c r="A229" s="11" t="s">
        <v>398</v>
      </c>
      <c r="B229" s="65" t="s">
        <v>20</v>
      </c>
      <c r="C229" s="66">
        <v>1.5</v>
      </c>
      <c r="D229" s="65" t="s">
        <v>219</v>
      </c>
      <c r="E229" s="65" t="s">
        <v>22</v>
      </c>
      <c r="F229" s="66" t="s">
        <v>23</v>
      </c>
      <c r="G229" s="1">
        <v>9000</v>
      </c>
      <c r="H229" s="2">
        <v>-0.30000000000000004</v>
      </c>
      <c r="I229" s="1">
        <f t="shared" si="13"/>
        <v>6300</v>
      </c>
      <c r="J229" s="1" t="s">
        <v>162</v>
      </c>
      <c r="K229" s="1" t="s">
        <v>179</v>
      </c>
      <c r="L229" s="1" t="s">
        <v>156</v>
      </c>
      <c r="M229" s="1" t="s">
        <v>191</v>
      </c>
      <c r="N229" s="1" t="s">
        <v>399</v>
      </c>
      <c r="O229" s="1">
        <v>0.99</v>
      </c>
      <c r="P229" s="1">
        <v>64.3</v>
      </c>
      <c r="Q229" s="1">
        <v>62</v>
      </c>
      <c r="R229" s="79">
        <v>3385763887</v>
      </c>
      <c r="S229" s="68" t="s">
        <v>400</v>
      </c>
    </row>
    <row r="230" spans="1:19" x14ac:dyDescent="0.25">
      <c r="A230" s="11" t="s">
        <v>401</v>
      </c>
      <c r="B230" s="65" t="s">
        <v>20</v>
      </c>
      <c r="C230" s="66">
        <v>1.5</v>
      </c>
      <c r="D230" s="65" t="s">
        <v>234</v>
      </c>
      <c r="E230" s="65" t="s">
        <v>22</v>
      </c>
      <c r="F230" s="66" t="s">
        <v>197</v>
      </c>
      <c r="G230" s="1">
        <v>7900</v>
      </c>
      <c r="H230" s="2">
        <v>-0.38</v>
      </c>
      <c r="I230" s="1">
        <f t="shared" si="13"/>
        <v>4898</v>
      </c>
      <c r="J230" s="1" t="s">
        <v>156</v>
      </c>
      <c r="K230" s="1" t="s">
        <v>179</v>
      </c>
      <c r="L230" s="1" t="s">
        <v>156</v>
      </c>
      <c r="M230" s="1" t="s">
        <v>191</v>
      </c>
      <c r="N230" s="1" t="s">
        <v>402</v>
      </c>
      <c r="O230" s="1">
        <v>0.99</v>
      </c>
      <c r="P230" s="1">
        <v>0</v>
      </c>
      <c r="Q230" s="1">
        <v>0</v>
      </c>
      <c r="R230" s="79">
        <v>494176497</v>
      </c>
      <c r="S230" s="68" t="s">
        <v>403</v>
      </c>
    </row>
    <row r="231" spans="1:19" x14ac:dyDescent="0.25">
      <c r="A231" s="11" t="s">
        <v>404</v>
      </c>
      <c r="B231" s="65" t="s">
        <v>20</v>
      </c>
      <c r="C231" s="66">
        <v>1.53</v>
      </c>
      <c r="D231" s="65" t="s">
        <v>258</v>
      </c>
      <c r="E231" s="65" t="s">
        <v>73</v>
      </c>
      <c r="F231" s="66" t="s">
        <v>282</v>
      </c>
      <c r="G231" s="1">
        <v>4000</v>
      </c>
      <c r="H231" s="2">
        <v>-0.55000000000000004</v>
      </c>
      <c r="I231" s="1">
        <f t="shared" si="13"/>
        <v>1799.9999999999998</v>
      </c>
      <c r="J231" s="1" t="s">
        <v>25</v>
      </c>
      <c r="K231" s="1" t="s">
        <v>25</v>
      </c>
      <c r="L231" s="1" t="s">
        <v>25</v>
      </c>
      <c r="M231" s="1" t="s">
        <v>26</v>
      </c>
      <c r="N231" s="1" t="s">
        <v>208</v>
      </c>
      <c r="O231" s="1">
        <v>0</v>
      </c>
      <c r="P231" s="1">
        <v>0</v>
      </c>
      <c r="Q231" s="1">
        <v>0</v>
      </c>
      <c r="R231" s="79" t="s">
        <v>28</v>
      </c>
      <c r="S231" s="68" t="s">
        <v>33</v>
      </c>
    </row>
    <row r="232" spans="1:19" x14ac:dyDescent="0.25">
      <c r="A232" s="11" t="s">
        <v>405</v>
      </c>
      <c r="B232" s="65" t="s">
        <v>20</v>
      </c>
      <c r="C232" s="66">
        <v>1.69</v>
      </c>
      <c r="D232" s="65" t="s">
        <v>263</v>
      </c>
      <c r="E232" s="65" t="s">
        <v>169</v>
      </c>
      <c r="F232" s="66" t="s">
        <v>23</v>
      </c>
      <c r="I232" s="1">
        <v>2000</v>
      </c>
      <c r="J232" s="1" t="s">
        <v>156</v>
      </c>
      <c r="K232" s="1" t="s">
        <v>156</v>
      </c>
      <c r="L232" s="1" t="s">
        <v>156</v>
      </c>
      <c r="M232" s="1" t="s">
        <v>158</v>
      </c>
      <c r="N232" s="1" t="s">
        <v>406</v>
      </c>
      <c r="O232" s="1">
        <v>0.99</v>
      </c>
      <c r="P232" s="1">
        <v>59.7</v>
      </c>
      <c r="Q232" s="1">
        <v>61</v>
      </c>
      <c r="R232" s="79">
        <v>6224283408</v>
      </c>
      <c r="S232" s="68" t="s">
        <v>33</v>
      </c>
    </row>
    <row r="233" spans="1:19" x14ac:dyDescent="0.25">
      <c r="A233" s="11" t="s">
        <v>409</v>
      </c>
      <c r="B233" s="65" t="s">
        <v>20</v>
      </c>
      <c r="C233" s="66">
        <v>2.0099999999999998</v>
      </c>
      <c r="D233" s="65" t="s">
        <v>207</v>
      </c>
      <c r="E233" s="65" t="s">
        <v>203</v>
      </c>
      <c r="F233" s="66" t="s">
        <v>23</v>
      </c>
      <c r="G233" s="1">
        <v>37000</v>
      </c>
      <c r="H233" s="2">
        <v>-0.56000000000000005</v>
      </c>
      <c r="I233" s="1">
        <f>G233*(1+H233)</f>
        <v>16279.999999999998</v>
      </c>
      <c r="J233" s="1" t="s">
        <v>156</v>
      </c>
      <c r="K233" s="1" t="s">
        <v>156</v>
      </c>
      <c r="L233" s="1" t="s">
        <v>162</v>
      </c>
      <c r="M233" s="1" t="s">
        <v>301</v>
      </c>
      <c r="N233" s="1" t="s">
        <v>410</v>
      </c>
      <c r="O233" s="1">
        <v>0.98</v>
      </c>
      <c r="P233" s="1">
        <v>57.5</v>
      </c>
      <c r="Q233" s="1">
        <v>65</v>
      </c>
      <c r="R233" s="79">
        <v>1437033518</v>
      </c>
      <c r="S233" s="68" t="s">
        <v>411</v>
      </c>
    </row>
    <row r="234" spans="1:19" x14ac:dyDescent="0.25">
      <c r="A234" s="11" t="s">
        <v>425</v>
      </c>
      <c r="B234" s="65" t="s">
        <v>20</v>
      </c>
      <c r="C234" s="66">
        <v>2.02</v>
      </c>
      <c r="D234" s="65" t="s">
        <v>234</v>
      </c>
      <c r="E234" s="65" t="s">
        <v>73</v>
      </c>
      <c r="F234" s="66" t="s">
        <v>197</v>
      </c>
      <c r="G234" s="1">
        <v>7200</v>
      </c>
      <c r="H234" s="2">
        <v>-0.19999999999999996</v>
      </c>
      <c r="I234" s="1">
        <f>G234*(1+H234)</f>
        <v>5760</v>
      </c>
      <c r="J234" s="1" t="s">
        <v>156</v>
      </c>
      <c r="K234" s="1" t="s">
        <v>156</v>
      </c>
      <c r="L234" s="1" t="s">
        <v>162</v>
      </c>
      <c r="M234" s="1" t="s">
        <v>191</v>
      </c>
      <c r="N234" s="1" t="s">
        <v>426</v>
      </c>
      <c r="O234" s="1">
        <v>0.99</v>
      </c>
      <c r="P234" s="1">
        <v>58.2</v>
      </c>
      <c r="Q234" s="1">
        <v>66</v>
      </c>
      <c r="R234" s="79">
        <v>529284033</v>
      </c>
      <c r="S234" s="68" t="s">
        <v>427</v>
      </c>
    </row>
    <row r="235" spans="1:19" x14ac:dyDescent="0.25">
      <c r="A235" s="11" t="s">
        <v>428</v>
      </c>
      <c r="B235" s="65" t="s">
        <v>20</v>
      </c>
      <c r="C235" s="66">
        <v>2.02</v>
      </c>
      <c r="D235" s="65" t="s">
        <v>429</v>
      </c>
      <c r="E235" s="65" t="s">
        <v>60</v>
      </c>
      <c r="F235" s="66" t="s">
        <v>23</v>
      </c>
      <c r="G235" s="1">
        <v>5600</v>
      </c>
      <c r="H235" s="2">
        <v>-0.375</v>
      </c>
      <c r="I235" s="1">
        <f>G235*(1+H235)</f>
        <v>3500</v>
      </c>
      <c r="J235" s="1" t="s">
        <v>179</v>
      </c>
      <c r="K235" s="1" t="s">
        <v>179</v>
      </c>
      <c r="L235" s="1" t="s">
        <v>156</v>
      </c>
      <c r="M235" s="1" t="s">
        <v>158</v>
      </c>
      <c r="N235" s="1" t="s">
        <v>430</v>
      </c>
      <c r="O235" s="1">
        <v>1</v>
      </c>
      <c r="P235" s="1">
        <v>60.5</v>
      </c>
      <c r="Q235" s="1">
        <v>60</v>
      </c>
      <c r="R235" s="79">
        <v>6425788008</v>
      </c>
      <c r="S235" s="68" t="s">
        <v>431</v>
      </c>
    </row>
    <row r="236" spans="1:19" x14ac:dyDescent="0.25">
      <c r="A236" s="11" t="s">
        <v>436</v>
      </c>
      <c r="B236" s="65" t="s">
        <v>20</v>
      </c>
      <c r="C236" s="66">
        <v>2.06</v>
      </c>
      <c r="D236" s="65" t="s">
        <v>437</v>
      </c>
      <c r="E236" s="65" t="s">
        <v>60</v>
      </c>
      <c r="F236" s="66" t="s">
        <v>23</v>
      </c>
      <c r="I236" s="1">
        <v>3300</v>
      </c>
      <c r="J236" s="1" t="s">
        <v>156</v>
      </c>
      <c r="K236" s="1" t="s">
        <v>179</v>
      </c>
      <c r="L236" s="1" t="s">
        <v>179</v>
      </c>
      <c r="M236" s="1" t="s">
        <v>191</v>
      </c>
      <c r="N236" s="1" t="s">
        <v>438</v>
      </c>
      <c r="O236" s="1">
        <v>0.99</v>
      </c>
      <c r="P236" s="1">
        <v>63.1</v>
      </c>
      <c r="Q236" s="1">
        <v>60</v>
      </c>
      <c r="R236" s="79">
        <v>1427787966</v>
      </c>
      <c r="S236" s="68" t="s">
        <v>33</v>
      </c>
    </row>
    <row r="237" spans="1:19" x14ac:dyDescent="0.25">
      <c r="A237" s="11" t="s">
        <v>417</v>
      </c>
      <c r="B237" s="65" t="s">
        <v>20</v>
      </c>
      <c r="C237" s="66">
        <v>2.16</v>
      </c>
      <c r="D237" s="65" t="s">
        <v>202</v>
      </c>
      <c r="E237" s="65" t="s">
        <v>31</v>
      </c>
      <c r="F237" s="66" t="s">
        <v>197</v>
      </c>
      <c r="G237" s="1">
        <v>16000</v>
      </c>
      <c r="H237" s="2">
        <v>-0.47</v>
      </c>
      <c r="I237" s="1">
        <f>G237*(1+H237)</f>
        <v>8480</v>
      </c>
      <c r="J237" s="1" t="s">
        <v>156</v>
      </c>
      <c r="K237" s="1" t="s">
        <v>156</v>
      </c>
      <c r="L237" s="1" t="s">
        <v>162</v>
      </c>
      <c r="M237" s="1" t="s">
        <v>191</v>
      </c>
      <c r="N237" s="1" t="s">
        <v>418</v>
      </c>
      <c r="O237" s="1">
        <v>0.99</v>
      </c>
      <c r="P237" s="1">
        <v>0</v>
      </c>
      <c r="Q237" s="1">
        <v>58.5</v>
      </c>
      <c r="R237" s="79">
        <v>270777797</v>
      </c>
      <c r="S237" s="68" t="s">
        <v>419</v>
      </c>
    </row>
    <row r="238" spans="1:19" x14ac:dyDescent="0.25">
      <c r="A238" s="11" t="s">
        <v>432</v>
      </c>
      <c r="B238" s="65" t="s">
        <v>20</v>
      </c>
      <c r="C238" s="66">
        <v>2.36</v>
      </c>
      <c r="D238" s="65" t="s">
        <v>288</v>
      </c>
      <c r="E238" s="65" t="s">
        <v>46</v>
      </c>
      <c r="F238" s="66" t="s">
        <v>23</v>
      </c>
      <c r="I238" s="1">
        <v>4300</v>
      </c>
      <c r="J238" s="1" t="s">
        <v>156</v>
      </c>
      <c r="K238" s="1" t="s">
        <v>162</v>
      </c>
      <c r="L238" s="1" t="s">
        <v>156</v>
      </c>
      <c r="M238" s="1" t="s">
        <v>191</v>
      </c>
      <c r="N238" s="1" t="s">
        <v>433</v>
      </c>
      <c r="O238" s="1">
        <v>0.99</v>
      </c>
      <c r="P238" s="1">
        <v>57.7</v>
      </c>
      <c r="Q238" s="1">
        <v>64</v>
      </c>
      <c r="R238" s="79">
        <v>2221295105</v>
      </c>
      <c r="S238" s="68" t="s">
        <v>33</v>
      </c>
    </row>
    <row r="239" spans="1:19" x14ac:dyDescent="0.25">
      <c r="A239" s="11" t="s">
        <v>415</v>
      </c>
      <c r="B239" s="65" t="s">
        <v>20</v>
      </c>
      <c r="C239" s="66">
        <v>2.5</v>
      </c>
      <c r="D239" s="65" t="s">
        <v>194</v>
      </c>
      <c r="E239" s="65" t="s">
        <v>73</v>
      </c>
      <c r="F239" s="66" t="s">
        <v>282</v>
      </c>
      <c r="G239" s="1">
        <v>8500</v>
      </c>
      <c r="H239" s="2">
        <v>-0.32352941176470584</v>
      </c>
      <c r="I239" s="1">
        <f t="shared" ref="I239:I244" si="14">G239*(1+H239)</f>
        <v>5750</v>
      </c>
      <c r="J239" s="1" t="s">
        <v>25</v>
      </c>
      <c r="K239" s="1" t="s">
        <v>25</v>
      </c>
      <c r="L239" s="1" t="s">
        <v>25</v>
      </c>
      <c r="M239" s="1" t="s">
        <v>26</v>
      </c>
      <c r="N239" s="1" t="s">
        <v>416</v>
      </c>
      <c r="O239" s="1">
        <v>1</v>
      </c>
      <c r="P239" s="1">
        <v>0</v>
      </c>
      <c r="Q239" s="1">
        <v>0</v>
      </c>
      <c r="R239" s="79" t="s">
        <v>28</v>
      </c>
      <c r="S239" s="68" t="s">
        <v>33</v>
      </c>
    </row>
    <row r="240" spans="1:19" x14ac:dyDescent="0.25">
      <c r="A240" s="11" t="s">
        <v>420</v>
      </c>
      <c r="B240" s="65" t="s">
        <v>20</v>
      </c>
      <c r="C240" s="66">
        <v>2.5</v>
      </c>
      <c r="D240" s="65" t="s">
        <v>234</v>
      </c>
      <c r="E240" s="65" t="s">
        <v>22</v>
      </c>
      <c r="F240" s="66" t="s">
        <v>421</v>
      </c>
      <c r="G240" s="1">
        <v>10900</v>
      </c>
      <c r="H240" s="2">
        <v>-0.32999999999999996</v>
      </c>
      <c r="I240" s="1">
        <f t="shared" si="14"/>
        <v>7303</v>
      </c>
      <c r="J240" s="1" t="s">
        <v>156</v>
      </c>
      <c r="K240" s="1" t="s">
        <v>422</v>
      </c>
      <c r="L240" s="1" t="s">
        <v>156</v>
      </c>
      <c r="M240" s="1" t="s">
        <v>1059</v>
      </c>
      <c r="N240" s="1" t="s">
        <v>423</v>
      </c>
      <c r="O240" s="1">
        <v>0.99</v>
      </c>
      <c r="P240" s="1">
        <v>64.3</v>
      </c>
      <c r="Q240" s="1">
        <v>56</v>
      </c>
      <c r="R240" s="79">
        <v>220000085189</v>
      </c>
      <c r="S240" s="68" t="s">
        <v>424</v>
      </c>
    </row>
    <row r="241" spans="1:19" x14ac:dyDescent="0.25">
      <c r="A241" s="11" t="s">
        <v>412</v>
      </c>
      <c r="B241" s="65" t="s">
        <v>20</v>
      </c>
      <c r="C241" s="66">
        <v>2.59</v>
      </c>
      <c r="D241" s="65" t="s">
        <v>207</v>
      </c>
      <c r="E241" s="65" t="s">
        <v>46</v>
      </c>
      <c r="F241" s="66" t="s">
        <v>23</v>
      </c>
      <c r="G241" s="1">
        <v>31000</v>
      </c>
      <c r="H241" s="2">
        <v>-0.35</v>
      </c>
      <c r="I241" s="1">
        <f t="shared" si="14"/>
        <v>20150</v>
      </c>
      <c r="J241" s="1" t="s">
        <v>179</v>
      </c>
      <c r="K241" s="1" t="s">
        <v>179</v>
      </c>
      <c r="L241" s="1" t="s">
        <v>179</v>
      </c>
      <c r="M241" s="1" t="s">
        <v>301</v>
      </c>
      <c r="N241" s="1" t="s">
        <v>413</v>
      </c>
      <c r="O241" s="1">
        <v>0.99</v>
      </c>
      <c r="P241" s="1">
        <v>61.5</v>
      </c>
      <c r="Q241" s="1">
        <v>59</v>
      </c>
      <c r="R241" s="79">
        <v>624803244</v>
      </c>
      <c r="S241" s="68" t="s">
        <v>414</v>
      </c>
    </row>
    <row r="242" spans="1:19" x14ac:dyDescent="0.25">
      <c r="A242" s="11" t="s">
        <v>448</v>
      </c>
      <c r="B242" s="65" t="s">
        <v>20</v>
      </c>
      <c r="C242" s="66">
        <v>3</v>
      </c>
      <c r="D242" s="65" t="s">
        <v>260</v>
      </c>
      <c r="E242" s="65" t="s">
        <v>39</v>
      </c>
      <c r="F242" s="66" t="s">
        <v>197</v>
      </c>
      <c r="G242" s="1">
        <v>8700</v>
      </c>
      <c r="H242" s="2">
        <v>-0.38</v>
      </c>
      <c r="I242" s="1">
        <f t="shared" si="14"/>
        <v>5394</v>
      </c>
      <c r="J242" s="1" t="s">
        <v>179</v>
      </c>
      <c r="K242" s="1" t="s">
        <v>179</v>
      </c>
      <c r="L242" s="1" t="s">
        <v>179</v>
      </c>
      <c r="M242" s="1" t="s">
        <v>449</v>
      </c>
      <c r="N242" s="1" t="s">
        <v>450</v>
      </c>
      <c r="O242" s="1">
        <v>0.99</v>
      </c>
      <c r="P242" s="1">
        <v>63.5</v>
      </c>
      <c r="Q242" s="1">
        <v>56</v>
      </c>
      <c r="R242" s="79">
        <v>537237548</v>
      </c>
      <c r="S242" s="68" t="s">
        <v>451</v>
      </c>
    </row>
    <row r="243" spans="1:19" x14ac:dyDescent="0.25">
      <c r="A243" s="11" t="s">
        <v>439</v>
      </c>
      <c r="B243" s="65" t="s">
        <v>20</v>
      </c>
      <c r="C243" s="66">
        <v>3.01</v>
      </c>
      <c r="D243" s="65" t="s">
        <v>194</v>
      </c>
      <c r="E243" s="65" t="s">
        <v>60</v>
      </c>
      <c r="F243" s="66" t="s">
        <v>23</v>
      </c>
      <c r="G243" s="1">
        <v>23000</v>
      </c>
      <c r="H243" s="2">
        <v>-0.30000000000000004</v>
      </c>
      <c r="I243" s="1">
        <f t="shared" si="14"/>
        <v>16099.999999999998</v>
      </c>
      <c r="J243" s="1" t="s">
        <v>162</v>
      </c>
      <c r="K243" s="1" t="s">
        <v>162</v>
      </c>
      <c r="L243" s="1" t="s">
        <v>162</v>
      </c>
      <c r="M243" s="1" t="s">
        <v>191</v>
      </c>
      <c r="N243" s="1" t="s">
        <v>440</v>
      </c>
      <c r="O243" s="1">
        <v>0.99</v>
      </c>
      <c r="P243" s="1">
        <v>61.4</v>
      </c>
      <c r="Q243" s="1">
        <v>60</v>
      </c>
      <c r="R243" s="79">
        <v>2221116359</v>
      </c>
      <c r="S243" s="68" t="s">
        <v>441</v>
      </c>
    </row>
    <row r="244" spans="1:19" x14ac:dyDescent="0.25">
      <c r="A244" s="11" t="s">
        <v>445</v>
      </c>
      <c r="B244" s="65" t="s">
        <v>20</v>
      </c>
      <c r="C244" s="66">
        <v>3.03</v>
      </c>
      <c r="D244" s="65" t="s">
        <v>234</v>
      </c>
      <c r="E244" s="65" t="s">
        <v>22</v>
      </c>
      <c r="F244" s="66" t="s">
        <v>421</v>
      </c>
      <c r="G244" s="1">
        <v>14200</v>
      </c>
      <c r="H244" s="2">
        <v>-0.45774647887323938</v>
      </c>
      <c r="I244" s="1">
        <f t="shared" si="14"/>
        <v>7700.0000000000009</v>
      </c>
      <c r="J244" s="1" t="s">
        <v>162</v>
      </c>
      <c r="K244" s="1" t="s">
        <v>156</v>
      </c>
      <c r="L244" s="1" t="s">
        <v>156</v>
      </c>
      <c r="M244" s="1" t="s">
        <v>1059</v>
      </c>
      <c r="N244" s="1" t="s">
        <v>446</v>
      </c>
      <c r="O244" s="1">
        <v>0.99</v>
      </c>
      <c r="P244" s="1">
        <v>54.2</v>
      </c>
      <c r="Q244" s="1">
        <v>65</v>
      </c>
      <c r="R244" s="79">
        <v>190000024919</v>
      </c>
      <c r="S244" s="68" t="s">
        <v>447</v>
      </c>
    </row>
    <row r="245" spans="1:19" x14ac:dyDescent="0.25">
      <c r="A245" s="11" t="s">
        <v>452</v>
      </c>
      <c r="B245" s="65" t="s">
        <v>20</v>
      </c>
      <c r="C245" s="66">
        <v>3.36</v>
      </c>
      <c r="D245" s="65" t="s">
        <v>437</v>
      </c>
      <c r="E245" s="65" t="s">
        <v>39</v>
      </c>
      <c r="F245" s="66" t="s">
        <v>23</v>
      </c>
      <c r="I245" s="1">
        <v>4700</v>
      </c>
      <c r="J245" s="1" t="s">
        <v>156</v>
      </c>
      <c r="K245" s="1" t="s">
        <v>162</v>
      </c>
      <c r="L245" s="1" t="s">
        <v>156</v>
      </c>
      <c r="M245" s="1" t="s">
        <v>191</v>
      </c>
      <c r="N245" s="1" t="s">
        <v>453</v>
      </c>
      <c r="O245" s="1">
        <v>0.99</v>
      </c>
      <c r="P245" s="1">
        <v>60.4</v>
      </c>
      <c r="Q245" s="1">
        <v>60</v>
      </c>
      <c r="R245" s="79">
        <v>2225499182</v>
      </c>
      <c r="S245" s="68" t="s">
        <v>454</v>
      </c>
    </row>
    <row r="246" spans="1:19" x14ac:dyDescent="0.25">
      <c r="A246" s="11" t="s">
        <v>442</v>
      </c>
      <c r="B246" s="65" t="s">
        <v>20</v>
      </c>
      <c r="C246" s="66">
        <v>3.65</v>
      </c>
      <c r="D246" s="65" t="s">
        <v>194</v>
      </c>
      <c r="E246" s="65" t="s">
        <v>22</v>
      </c>
      <c r="F246" s="66" t="s">
        <v>23</v>
      </c>
      <c r="G246" s="1">
        <v>19500</v>
      </c>
      <c r="H246" s="2">
        <v>-0.17000000000000004</v>
      </c>
      <c r="I246" s="1">
        <f>G246*(1+H246)</f>
        <v>16185</v>
      </c>
      <c r="J246" s="1" t="s">
        <v>179</v>
      </c>
      <c r="K246" s="1" t="s">
        <v>179</v>
      </c>
      <c r="L246" s="1" t="s">
        <v>179</v>
      </c>
      <c r="M246" s="1" t="s">
        <v>265</v>
      </c>
      <c r="N246" s="1" t="s">
        <v>443</v>
      </c>
      <c r="O246" s="1">
        <v>1</v>
      </c>
      <c r="P246" s="1">
        <v>59.8</v>
      </c>
      <c r="Q246" s="1">
        <v>60</v>
      </c>
      <c r="R246" s="79">
        <v>3175794891</v>
      </c>
      <c r="S246" s="68" t="s">
        <v>444</v>
      </c>
    </row>
    <row r="247" spans="1:19" x14ac:dyDescent="0.25">
      <c r="A247" s="11" t="s">
        <v>455</v>
      </c>
      <c r="B247" s="65" t="s">
        <v>20</v>
      </c>
      <c r="C247" s="66">
        <v>4.29</v>
      </c>
      <c r="D247" s="65" t="s">
        <v>219</v>
      </c>
      <c r="E247" s="65" t="s">
        <v>60</v>
      </c>
      <c r="F247" s="66" t="s">
        <v>23</v>
      </c>
      <c r="G247" s="1">
        <v>24500</v>
      </c>
      <c r="H247" s="2">
        <v>-0.30000000000000004</v>
      </c>
      <c r="I247" s="1">
        <f>G247*(1+H247)</f>
        <v>17150</v>
      </c>
      <c r="J247" s="1" t="s">
        <v>179</v>
      </c>
      <c r="K247" s="1" t="s">
        <v>179</v>
      </c>
      <c r="L247" s="1" t="s">
        <v>179</v>
      </c>
      <c r="M247" s="1" t="s">
        <v>1058</v>
      </c>
      <c r="N247" s="1" t="s">
        <v>456</v>
      </c>
      <c r="O247" s="1">
        <v>1</v>
      </c>
      <c r="P247" s="1">
        <v>61.1</v>
      </c>
      <c r="Q247" s="1">
        <v>60</v>
      </c>
      <c r="R247" s="79">
        <v>2225580681</v>
      </c>
      <c r="S247" s="68" t="s">
        <v>457</v>
      </c>
    </row>
    <row r="248" spans="1:19" x14ac:dyDescent="0.25">
      <c r="A248" s="11" t="s">
        <v>467</v>
      </c>
      <c r="B248" s="65" t="s">
        <v>20</v>
      </c>
      <c r="C248" s="66">
        <v>5</v>
      </c>
      <c r="D248" s="65" t="s">
        <v>468</v>
      </c>
      <c r="E248" s="65" t="s">
        <v>31</v>
      </c>
      <c r="F248" s="66" t="s">
        <v>23</v>
      </c>
      <c r="I248" s="1">
        <v>7300</v>
      </c>
      <c r="J248" s="1" t="s">
        <v>162</v>
      </c>
      <c r="K248" s="1" t="s">
        <v>156</v>
      </c>
      <c r="L248" s="1" t="s">
        <v>179</v>
      </c>
      <c r="M248" s="1" t="s">
        <v>191</v>
      </c>
      <c r="N248" s="1" t="s">
        <v>469</v>
      </c>
      <c r="O248" s="1">
        <v>0.99</v>
      </c>
      <c r="P248" s="1">
        <v>56.5</v>
      </c>
      <c r="Q248" s="1">
        <v>66</v>
      </c>
      <c r="R248" s="79">
        <v>5221500783</v>
      </c>
      <c r="S248" s="68" t="s">
        <v>470</v>
      </c>
    </row>
    <row r="249" spans="1:19" x14ac:dyDescent="0.25">
      <c r="A249" s="11" t="s">
        <v>458</v>
      </c>
      <c r="B249" s="65" t="s">
        <v>20</v>
      </c>
      <c r="C249" s="66">
        <v>5.01</v>
      </c>
      <c r="D249" s="65" t="s">
        <v>202</v>
      </c>
      <c r="E249" s="65" t="s">
        <v>60</v>
      </c>
      <c r="F249" s="66" t="s">
        <v>421</v>
      </c>
      <c r="G249" s="1">
        <v>28500</v>
      </c>
      <c r="H249" s="2">
        <v>-0.5</v>
      </c>
      <c r="I249" s="1">
        <f>G249*(1+H249)</f>
        <v>14250</v>
      </c>
      <c r="J249" s="1" t="s">
        <v>162</v>
      </c>
      <c r="K249" s="1" t="s">
        <v>156</v>
      </c>
      <c r="L249" s="1" t="s">
        <v>459</v>
      </c>
      <c r="M249" s="1" t="s">
        <v>1059</v>
      </c>
      <c r="N249" s="1" t="s">
        <v>460</v>
      </c>
      <c r="O249" s="1">
        <v>0.99</v>
      </c>
      <c r="P249" s="1">
        <v>64.099999999999994</v>
      </c>
      <c r="Q249" s="1">
        <v>56</v>
      </c>
      <c r="R249" s="79">
        <v>14038734011</v>
      </c>
      <c r="S249" s="68" t="s">
        <v>461</v>
      </c>
    </row>
    <row r="250" spans="1:19" x14ac:dyDescent="0.25">
      <c r="A250" s="11" t="s">
        <v>462</v>
      </c>
      <c r="B250" s="65" t="s">
        <v>20</v>
      </c>
      <c r="C250" s="66">
        <v>5.01</v>
      </c>
      <c r="D250" s="65" t="s">
        <v>245</v>
      </c>
      <c r="E250" s="65" t="s">
        <v>22</v>
      </c>
      <c r="F250" s="66" t="s">
        <v>23</v>
      </c>
      <c r="G250" s="1">
        <v>18000</v>
      </c>
      <c r="H250" s="2">
        <v>-0.28000000000000003</v>
      </c>
      <c r="I250" s="1">
        <f>G250*(1+H250)</f>
        <v>12960</v>
      </c>
      <c r="J250" s="1" t="s">
        <v>156</v>
      </c>
      <c r="K250" s="1" t="s">
        <v>179</v>
      </c>
      <c r="L250" s="1" t="s">
        <v>156</v>
      </c>
      <c r="M250" s="1" t="s">
        <v>191</v>
      </c>
      <c r="N250" s="1" t="s">
        <v>463</v>
      </c>
      <c r="O250" s="1">
        <v>0.99</v>
      </c>
      <c r="P250" s="1">
        <v>64</v>
      </c>
      <c r="Q250" s="1">
        <v>56</v>
      </c>
      <c r="R250" s="79">
        <v>5211923755</v>
      </c>
      <c r="S250" s="68" t="s">
        <v>461</v>
      </c>
    </row>
    <row r="251" spans="1:19" x14ac:dyDescent="0.25">
      <c r="A251" s="11" t="s">
        <v>464</v>
      </c>
      <c r="B251" s="65" t="s">
        <v>20</v>
      </c>
      <c r="C251" s="66">
        <v>5.77</v>
      </c>
      <c r="D251" s="65" t="s">
        <v>263</v>
      </c>
      <c r="E251" s="65" t="s">
        <v>60</v>
      </c>
      <c r="F251" s="66" t="s">
        <v>23</v>
      </c>
      <c r="I251" s="1">
        <v>7250</v>
      </c>
      <c r="J251" s="1" t="s">
        <v>156</v>
      </c>
      <c r="K251" s="1" t="s">
        <v>156</v>
      </c>
      <c r="L251" s="1" t="s">
        <v>156</v>
      </c>
      <c r="M251" s="1" t="s">
        <v>158</v>
      </c>
      <c r="N251" s="1" t="s">
        <v>465</v>
      </c>
      <c r="O251" s="1">
        <v>1</v>
      </c>
      <c r="P251" s="1">
        <v>58.6</v>
      </c>
      <c r="Q251" s="1">
        <v>62</v>
      </c>
      <c r="R251" s="79">
        <v>1226193948</v>
      </c>
      <c r="S251" s="68" t="s">
        <v>466</v>
      </c>
    </row>
    <row r="252" spans="1:19" x14ac:dyDescent="0.25">
      <c r="A252" s="11" t="s">
        <v>471</v>
      </c>
      <c r="B252" s="65" t="s">
        <v>20</v>
      </c>
      <c r="C252" s="66">
        <v>8.0299999999999994</v>
      </c>
      <c r="D252" s="65" t="s">
        <v>342</v>
      </c>
      <c r="E252" s="65" t="s">
        <v>22</v>
      </c>
      <c r="F252" s="66" t="s">
        <v>23</v>
      </c>
      <c r="G252" s="1">
        <v>15500</v>
      </c>
      <c r="H252" s="2">
        <v>-1.0000000000000009E-2</v>
      </c>
      <c r="I252" s="1">
        <f>G252*(1+H252)</f>
        <v>15345</v>
      </c>
      <c r="J252" s="1" t="s">
        <v>179</v>
      </c>
      <c r="K252" s="1" t="s">
        <v>179</v>
      </c>
      <c r="L252" s="1" t="s">
        <v>179</v>
      </c>
      <c r="M252" s="1" t="s">
        <v>158</v>
      </c>
      <c r="N252" s="1" t="s">
        <v>472</v>
      </c>
      <c r="O252" s="1">
        <v>1</v>
      </c>
      <c r="P252" s="1">
        <v>62.1</v>
      </c>
      <c r="Q252" s="1">
        <v>57</v>
      </c>
      <c r="R252" s="79">
        <v>6213402797</v>
      </c>
      <c r="S252" s="68" t="s">
        <v>473</v>
      </c>
    </row>
    <row r="254" spans="1:19" x14ac:dyDescent="0.25">
      <c r="A254" s="73" t="s">
        <v>1060</v>
      </c>
    </row>
    <row r="255" spans="1:19" x14ac:dyDescent="0.25">
      <c r="A255" s="70" t="s">
        <v>368</v>
      </c>
      <c r="B255" s="71" t="s">
        <v>20</v>
      </c>
      <c r="C255" s="72">
        <v>1.21</v>
      </c>
      <c r="D255" s="71" t="s">
        <v>369</v>
      </c>
      <c r="E255" s="71" t="s">
        <v>39</v>
      </c>
      <c r="F255" s="72" t="s">
        <v>23</v>
      </c>
      <c r="I255" s="1">
        <v>6000</v>
      </c>
      <c r="J255" s="1" t="s">
        <v>25</v>
      </c>
      <c r="K255" s="1" t="s">
        <v>179</v>
      </c>
      <c r="L255" s="1" t="s">
        <v>179</v>
      </c>
      <c r="M255" s="1" t="s">
        <v>1057</v>
      </c>
      <c r="N255" s="1" t="s">
        <v>370</v>
      </c>
      <c r="O255" s="1">
        <v>0.99</v>
      </c>
      <c r="P255" s="1">
        <v>61.6</v>
      </c>
      <c r="Q255" s="1">
        <v>58</v>
      </c>
      <c r="R255" s="79">
        <v>6213709335</v>
      </c>
      <c r="S255" s="68" t="s">
        <v>371</v>
      </c>
    </row>
    <row r="256" spans="1:19" x14ac:dyDescent="0.25">
      <c r="A256" s="70" t="s">
        <v>372</v>
      </c>
      <c r="B256" s="71" t="s">
        <v>20</v>
      </c>
      <c r="C256" s="72">
        <v>1.36</v>
      </c>
      <c r="D256" s="71" t="s">
        <v>369</v>
      </c>
      <c r="E256" s="71" t="s">
        <v>46</v>
      </c>
      <c r="F256" s="72" t="s">
        <v>23</v>
      </c>
      <c r="I256" s="1">
        <v>6000</v>
      </c>
      <c r="J256" s="1" t="s">
        <v>25</v>
      </c>
      <c r="K256" s="1" t="s">
        <v>179</v>
      </c>
      <c r="L256" s="1" t="s">
        <v>179</v>
      </c>
      <c r="M256" s="1" t="s">
        <v>301</v>
      </c>
      <c r="N256" s="1" t="s">
        <v>373</v>
      </c>
      <c r="O256" s="1">
        <v>1</v>
      </c>
      <c r="P256" s="1">
        <v>62.6</v>
      </c>
      <c r="Q256" s="1">
        <v>57</v>
      </c>
      <c r="R256" s="79">
        <v>6385277984</v>
      </c>
      <c r="S256" s="68" t="s">
        <v>374</v>
      </c>
    </row>
    <row r="257" spans="1:19" s="31" customFormat="1" x14ac:dyDescent="0.25">
      <c r="A257" s="7"/>
      <c r="B257" s="20"/>
      <c r="C257" s="64"/>
      <c r="D257" s="20"/>
      <c r="E257" s="20"/>
      <c r="F257" s="64"/>
      <c r="G257" s="59"/>
      <c r="H257" s="60"/>
      <c r="I257" s="59"/>
      <c r="J257" s="59"/>
      <c r="K257" s="59"/>
      <c r="L257" s="59"/>
      <c r="M257" s="59"/>
      <c r="N257" s="59"/>
      <c r="O257" s="59"/>
      <c r="P257" s="59"/>
      <c r="Q257" s="59"/>
      <c r="R257" s="78"/>
      <c r="S257" s="67"/>
    </row>
    <row r="258" spans="1:19" x14ac:dyDescent="0.25">
      <c r="A258" s="70" t="s">
        <v>529</v>
      </c>
      <c r="B258" s="71" t="s">
        <v>492</v>
      </c>
      <c r="C258" s="72">
        <v>2.0099999999999998</v>
      </c>
      <c r="D258" s="71" t="s">
        <v>354</v>
      </c>
      <c r="E258" s="71" t="s">
        <v>60</v>
      </c>
      <c r="F258" s="72" t="s">
        <v>23</v>
      </c>
      <c r="I258" s="1">
        <v>3300</v>
      </c>
      <c r="J258" s="1" t="s">
        <v>25</v>
      </c>
      <c r="K258" s="1" t="s">
        <v>179</v>
      </c>
      <c r="L258" s="1" t="s">
        <v>156</v>
      </c>
      <c r="M258" s="1" t="s">
        <v>265</v>
      </c>
      <c r="N258" s="1" t="s">
        <v>530</v>
      </c>
      <c r="O258" s="1">
        <v>1.01</v>
      </c>
      <c r="P258" s="1">
        <v>67.8</v>
      </c>
      <c r="Q258" s="1">
        <v>58</v>
      </c>
      <c r="R258" s="79">
        <v>5182915460</v>
      </c>
      <c r="S258" s="68" t="s">
        <v>531</v>
      </c>
    </row>
    <row r="259" spans="1:19" x14ac:dyDescent="0.25">
      <c r="A259" s="70" t="s">
        <v>532</v>
      </c>
      <c r="B259" s="71" t="s">
        <v>492</v>
      </c>
      <c r="C259" s="72">
        <v>2.0099999999999998</v>
      </c>
      <c r="D259" s="71" t="s">
        <v>354</v>
      </c>
      <c r="E259" s="71" t="s">
        <v>60</v>
      </c>
      <c r="F259" s="72" t="s">
        <v>23</v>
      </c>
      <c r="I259" s="1">
        <v>3300</v>
      </c>
      <c r="J259" s="1" t="s">
        <v>25</v>
      </c>
      <c r="K259" s="1" t="s">
        <v>179</v>
      </c>
      <c r="L259" s="1" t="s">
        <v>162</v>
      </c>
      <c r="M259" s="1" t="s">
        <v>265</v>
      </c>
      <c r="N259" s="1" t="s">
        <v>533</v>
      </c>
      <c r="O259" s="1">
        <v>1.02</v>
      </c>
      <c r="P259" s="1">
        <v>67.3</v>
      </c>
      <c r="Q259" s="1">
        <v>57</v>
      </c>
      <c r="R259" s="79">
        <v>6183915437</v>
      </c>
      <c r="S259" s="68" t="s">
        <v>534</v>
      </c>
    </row>
    <row r="260" spans="1:19" s="31" customFormat="1" x14ac:dyDescent="0.25">
      <c r="A260" s="10"/>
      <c r="B260" s="20"/>
      <c r="C260" s="64"/>
      <c r="D260" s="20"/>
      <c r="E260" s="20"/>
      <c r="F260" s="64"/>
      <c r="G260" s="59"/>
      <c r="H260" s="60"/>
      <c r="I260" s="59"/>
      <c r="J260" s="59"/>
      <c r="K260" s="59"/>
      <c r="L260" s="59"/>
      <c r="M260" s="59"/>
      <c r="N260" s="59"/>
      <c r="O260" s="59"/>
      <c r="P260" s="59"/>
      <c r="Q260" s="59"/>
      <c r="R260" s="78"/>
      <c r="S260" s="67"/>
    </row>
    <row r="261" spans="1:19" x14ac:dyDescent="0.25">
      <c r="A261" s="11" t="s">
        <v>703</v>
      </c>
      <c r="B261" s="65" t="s">
        <v>694</v>
      </c>
      <c r="C261" s="66">
        <v>0.71</v>
      </c>
      <c r="D261" s="65" t="s">
        <v>1061</v>
      </c>
      <c r="E261" s="65" t="s">
        <v>22</v>
      </c>
      <c r="F261" s="66" t="s">
        <v>23</v>
      </c>
      <c r="I261" s="1">
        <v>4000</v>
      </c>
      <c r="J261" s="1" t="s">
        <v>25</v>
      </c>
      <c r="K261" s="1" t="s">
        <v>156</v>
      </c>
      <c r="L261" s="1" t="s">
        <v>162</v>
      </c>
      <c r="M261" s="1" t="s">
        <v>191</v>
      </c>
      <c r="N261" s="1" t="s">
        <v>704</v>
      </c>
      <c r="O261" s="1">
        <v>1.52</v>
      </c>
      <c r="P261" s="1">
        <v>60.2</v>
      </c>
      <c r="Q261" s="1">
        <v>64</v>
      </c>
      <c r="R261" s="79">
        <v>2205426459</v>
      </c>
      <c r="S261" s="68" t="s">
        <v>705</v>
      </c>
    </row>
    <row r="262" spans="1:19" x14ac:dyDescent="0.25">
      <c r="A262" s="11" t="s">
        <v>771</v>
      </c>
      <c r="B262" s="65" t="s">
        <v>742</v>
      </c>
      <c r="C262" s="66">
        <v>1</v>
      </c>
      <c r="D262" s="65" t="s">
        <v>1061</v>
      </c>
      <c r="E262" s="65" t="s">
        <v>24</v>
      </c>
      <c r="F262" s="66" t="s">
        <v>197</v>
      </c>
      <c r="I262" s="1">
        <v>1600</v>
      </c>
      <c r="J262" s="1" t="s">
        <v>25</v>
      </c>
      <c r="K262" s="1" t="s">
        <v>25</v>
      </c>
      <c r="L262" s="1" t="s">
        <v>25</v>
      </c>
      <c r="M262" s="1" t="s">
        <v>301</v>
      </c>
      <c r="N262" s="1" t="s">
        <v>772</v>
      </c>
      <c r="O262" s="1">
        <v>1.02</v>
      </c>
      <c r="P262" s="1">
        <v>0</v>
      </c>
      <c r="Q262" s="1">
        <v>0</v>
      </c>
      <c r="R262" s="79" t="s">
        <v>773</v>
      </c>
      <c r="S262" s="68" t="s">
        <v>33</v>
      </c>
    </row>
    <row r="263" spans="1:19" x14ac:dyDescent="0.25">
      <c r="A263" s="11" t="s">
        <v>502</v>
      </c>
      <c r="B263" s="65" t="s">
        <v>492</v>
      </c>
      <c r="C263" s="66">
        <v>1.01</v>
      </c>
      <c r="D263" s="65" t="s">
        <v>1061</v>
      </c>
      <c r="E263" s="65" t="s">
        <v>60</v>
      </c>
      <c r="F263" s="66" t="s">
        <v>23</v>
      </c>
      <c r="I263" s="1">
        <v>8200</v>
      </c>
      <c r="J263" s="1" t="s">
        <v>25</v>
      </c>
      <c r="K263" s="1" t="s">
        <v>156</v>
      </c>
      <c r="L263" s="1" t="s">
        <v>162</v>
      </c>
      <c r="M263" s="1" t="s">
        <v>158</v>
      </c>
      <c r="N263" s="1" t="s">
        <v>503</v>
      </c>
      <c r="O263" s="1">
        <v>1.1000000000000001</v>
      </c>
      <c r="P263" s="1">
        <v>62.8</v>
      </c>
      <c r="Q263" s="1">
        <v>74</v>
      </c>
      <c r="R263" s="79">
        <v>5181111864</v>
      </c>
      <c r="S263" s="68" t="s">
        <v>504</v>
      </c>
    </row>
    <row r="264" spans="1:19" x14ac:dyDescent="0.25">
      <c r="A264" s="11" t="s">
        <v>505</v>
      </c>
      <c r="B264" s="65" t="s">
        <v>492</v>
      </c>
      <c r="C264" s="66">
        <v>1.03</v>
      </c>
      <c r="D264" s="65" t="s">
        <v>1061</v>
      </c>
      <c r="E264" s="65" t="s">
        <v>46</v>
      </c>
      <c r="F264" s="66" t="s">
        <v>23</v>
      </c>
      <c r="I264" s="1">
        <v>13000</v>
      </c>
      <c r="J264" s="1" t="s">
        <v>25</v>
      </c>
      <c r="K264" s="1" t="s">
        <v>179</v>
      </c>
      <c r="L264" s="1" t="s">
        <v>156</v>
      </c>
      <c r="M264" s="1" t="s">
        <v>191</v>
      </c>
      <c r="N264" s="1" t="s">
        <v>506</v>
      </c>
      <c r="O264" s="1">
        <v>1.05</v>
      </c>
      <c r="P264" s="1">
        <v>67.8</v>
      </c>
      <c r="Q264" s="1">
        <v>55</v>
      </c>
      <c r="R264" s="79">
        <v>6305912349</v>
      </c>
      <c r="S264" s="68" t="s">
        <v>507</v>
      </c>
    </row>
    <row r="265" spans="1:19" x14ac:dyDescent="0.25">
      <c r="A265" s="11" t="s">
        <v>508</v>
      </c>
      <c r="B265" s="65" t="s">
        <v>492</v>
      </c>
      <c r="C265" s="66">
        <v>1.03</v>
      </c>
      <c r="D265" s="65" t="s">
        <v>1061</v>
      </c>
      <c r="E265" s="65" t="s">
        <v>46</v>
      </c>
      <c r="F265" s="66" t="s">
        <v>23</v>
      </c>
      <c r="I265" s="1">
        <v>12500</v>
      </c>
      <c r="J265" s="1" t="s">
        <v>25</v>
      </c>
      <c r="K265" s="1" t="s">
        <v>179</v>
      </c>
      <c r="L265" s="1" t="s">
        <v>156</v>
      </c>
      <c r="M265" s="1" t="s">
        <v>158</v>
      </c>
      <c r="N265" s="1" t="s">
        <v>509</v>
      </c>
      <c r="O265" s="1">
        <v>1.07</v>
      </c>
      <c r="P265" s="1">
        <v>66.2</v>
      </c>
      <c r="Q265" s="1">
        <v>75</v>
      </c>
      <c r="R265" s="79">
        <v>2195884990</v>
      </c>
      <c r="S265" s="68" t="s">
        <v>510</v>
      </c>
    </row>
    <row r="266" spans="1:19" x14ac:dyDescent="0.25">
      <c r="A266" s="11" t="s">
        <v>718</v>
      </c>
      <c r="B266" s="65" t="s">
        <v>694</v>
      </c>
      <c r="C266" s="66">
        <v>1.3</v>
      </c>
      <c r="D266" s="65" t="s">
        <v>1061</v>
      </c>
      <c r="E266" s="65" t="s">
        <v>39</v>
      </c>
      <c r="F266" s="66" t="s">
        <v>23</v>
      </c>
      <c r="I266" s="1">
        <v>14500</v>
      </c>
      <c r="J266" s="1" t="s">
        <v>25</v>
      </c>
      <c r="K266" s="1" t="s">
        <v>156</v>
      </c>
      <c r="L266" s="1" t="s">
        <v>156</v>
      </c>
      <c r="M266" s="1" t="s">
        <v>158</v>
      </c>
      <c r="N266" s="1" t="s">
        <v>719</v>
      </c>
      <c r="O266" s="1">
        <v>1.48</v>
      </c>
      <c r="P266" s="1">
        <v>67.900000000000006</v>
      </c>
      <c r="Q266" s="1">
        <v>67</v>
      </c>
      <c r="R266" s="79">
        <v>5212634088</v>
      </c>
      <c r="S266" s="68" t="s">
        <v>720</v>
      </c>
    </row>
    <row r="267" spans="1:19" x14ac:dyDescent="0.25">
      <c r="A267" s="11" t="s">
        <v>730</v>
      </c>
      <c r="B267" s="65" t="s">
        <v>694</v>
      </c>
      <c r="C267" s="66">
        <v>2.0099999999999998</v>
      </c>
      <c r="D267" s="65" t="s">
        <v>1061</v>
      </c>
      <c r="E267" s="65" t="s">
        <v>22</v>
      </c>
      <c r="F267" s="66" t="s">
        <v>23</v>
      </c>
      <c r="I267" s="1">
        <v>4000</v>
      </c>
      <c r="J267" s="1" t="s">
        <v>25</v>
      </c>
      <c r="K267" s="1" t="s">
        <v>156</v>
      </c>
      <c r="L267" s="1" t="s">
        <v>162</v>
      </c>
      <c r="M267" s="1" t="s">
        <v>187</v>
      </c>
      <c r="N267" s="1" t="s">
        <v>731</v>
      </c>
      <c r="O267" s="1">
        <v>1.29</v>
      </c>
      <c r="P267" s="1">
        <v>63.3</v>
      </c>
      <c r="Q267" s="1">
        <v>62</v>
      </c>
      <c r="R267" s="79">
        <v>2131554883</v>
      </c>
      <c r="S267" s="68" t="s">
        <v>732</v>
      </c>
    </row>
    <row r="268" spans="1:19" x14ac:dyDescent="0.25">
      <c r="A268" s="11" t="s">
        <v>855</v>
      </c>
      <c r="B268" s="65" t="s">
        <v>788</v>
      </c>
      <c r="C268" s="66">
        <v>2.0099999999999998</v>
      </c>
      <c r="D268" s="65" t="s">
        <v>1063</v>
      </c>
      <c r="E268" s="65" t="s">
        <v>22</v>
      </c>
      <c r="F268" s="66" t="s">
        <v>23</v>
      </c>
      <c r="I268" s="1">
        <v>2500</v>
      </c>
      <c r="J268" s="1" t="s">
        <v>25</v>
      </c>
      <c r="K268" s="1" t="s">
        <v>162</v>
      </c>
      <c r="L268" s="1" t="s">
        <v>162</v>
      </c>
      <c r="M268" s="1" t="s">
        <v>191</v>
      </c>
      <c r="N268" s="1" t="s">
        <v>856</v>
      </c>
      <c r="O268" s="1">
        <v>1.43</v>
      </c>
      <c r="P268" s="1">
        <v>36.9</v>
      </c>
      <c r="Q268" s="1">
        <v>63</v>
      </c>
      <c r="R268" s="79">
        <v>6214252484</v>
      </c>
      <c r="S268" s="68" t="s">
        <v>857</v>
      </c>
    </row>
    <row r="269" spans="1:19" x14ac:dyDescent="0.25">
      <c r="A269" s="11" t="s">
        <v>647</v>
      </c>
      <c r="B269" s="65" t="s">
        <v>598</v>
      </c>
      <c r="C269" s="66">
        <v>2.08</v>
      </c>
      <c r="D269" s="65" t="s">
        <v>1064</v>
      </c>
      <c r="E269" s="65" t="s">
        <v>24</v>
      </c>
      <c r="F269" s="66" t="s">
        <v>23</v>
      </c>
      <c r="I269" s="1">
        <v>3800</v>
      </c>
      <c r="J269" s="1" t="s">
        <v>25</v>
      </c>
      <c r="K269" s="1" t="s">
        <v>25</v>
      </c>
      <c r="L269" s="1" t="s">
        <v>25</v>
      </c>
      <c r="M269" s="1" t="s">
        <v>26</v>
      </c>
      <c r="N269" s="1" t="s">
        <v>648</v>
      </c>
      <c r="O269" s="1">
        <v>0.89</v>
      </c>
      <c r="P269" s="1">
        <v>0</v>
      </c>
      <c r="Q269" s="1">
        <v>0</v>
      </c>
      <c r="R269" s="79">
        <v>2155160233</v>
      </c>
      <c r="S269" s="68" t="s">
        <v>649</v>
      </c>
    </row>
    <row r="270" spans="1:19" x14ac:dyDescent="0.25">
      <c r="A270" s="11" t="s">
        <v>900</v>
      </c>
      <c r="B270" s="65" t="s">
        <v>869</v>
      </c>
      <c r="C270" s="66">
        <v>3</v>
      </c>
      <c r="D270" s="65" t="s">
        <v>1062</v>
      </c>
      <c r="E270" s="65" t="s">
        <v>31</v>
      </c>
      <c r="F270" s="66" t="s">
        <v>23</v>
      </c>
      <c r="I270" s="1">
        <v>5500</v>
      </c>
      <c r="J270" s="1" t="s">
        <v>25</v>
      </c>
      <c r="K270" s="1" t="s">
        <v>156</v>
      </c>
      <c r="L270" s="1" t="s">
        <v>162</v>
      </c>
      <c r="M270" s="1" t="s">
        <v>191</v>
      </c>
      <c r="N270" s="1" t="s">
        <v>901</v>
      </c>
      <c r="O270" s="1">
        <v>1.1399999999999999</v>
      </c>
      <c r="P270" s="1">
        <v>63.6</v>
      </c>
      <c r="Q270" s="1">
        <v>77</v>
      </c>
      <c r="R270" s="79">
        <v>1142410246</v>
      </c>
      <c r="S270" s="68" t="s">
        <v>33</v>
      </c>
    </row>
    <row r="272" spans="1:19" s="77" customFormat="1" x14ac:dyDescent="0.25">
      <c r="A272" s="11" t="s">
        <v>542</v>
      </c>
      <c r="B272" s="65" t="s">
        <v>492</v>
      </c>
      <c r="C272" s="66">
        <v>3.01</v>
      </c>
      <c r="D272" s="65" t="s">
        <v>1064</v>
      </c>
      <c r="E272" s="65" t="s">
        <v>22</v>
      </c>
      <c r="F272" s="66" t="s">
        <v>23</v>
      </c>
      <c r="G272" s="1"/>
      <c r="H272" s="2"/>
      <c r="I272" s="1">
        <v>8000</v>
      </c>
      <c r="J272" s="1" t="s">
        <v>25</v>
      </c>
      <c r="K272" s="1" t="s">
        <v>179</v>
      </c>
      <c r="L272" s="1" t="s">
        <v>156</v>
      </c>
      <c r="M272" s="1" t="s">
        <v>265</v>
      </c>
      <c r="N272" s="1" t="s">
        <v>543</v>
      </c>
      <c r="O272" s="1">
        <v>1.08</v>
      </c>
      <c r="P272" s="1">
        <v>70.3</v>
      </c>
      <c r="Q272" s="1">
        <v>59</v>
      </c>
      <c r="R272" s="79">
        <v>2185776311</v>
      </c>
      <c r="S272" s="68" t="s">
        <v>544</v>
      </c>
    </row>
    <row r="273" spans="1:19" x14ac:dyDescent="0.25">
      <c r="A273" s="11" t="s">
        <v>858</v>
      </c>
      <c r="B273" s="65" t="s">
        <v>788</v>
      </c>
      <c r="C273" s="66">
        <v>3.7</v>
      </c>
      <c r="D273" s="65" t="s">
        <v>1067</v>
      </c>
      <c r="E273" s="65" t="s">
        <v>24</v>
      </c>
      <c r="F273" s="66" t="s">
        <v>23</v>
      </c>
      <c r="I273" s="1">
        <v>4200</v>
      </c>
      <c r="J273" s="1" t="s">
        <v>25</v>
      </c>
      <c r="K273" s="1" t="s">
        <v>25</v>
      </c>
      <c r="L273" s="1" t="s">
        <v>25</v>
      </c>
      <c r="M273" s="1" t="s">
        <v>26</v>
      </c>
      <c r="N273" s="1" t="s">
        <v>859</v>
      </c>
      <c r="O273" s="1">
        <v>1.77</v>
      </c>
      <c r="P273" s="1">
        <v>0</v>
      </c>
      <c r="Q273" s="1">
        <v>0</v>
      </c>
      <c r="R273" s="79">
        <v>1172488556</v>
      </c>
      <c r="S273" s="68" t="s">
        <v>860</v>
      </c>
    </row>
    <row r="275" spans="1:19" x14ac:dyDescent="0.25">
      <c r="A275" s="11" t="s">
        <v>353</v>
      </c>
      <c r="B275" s="65" t="s">
        <v>20</v>
      </c>
      <c r="C275" s="66">
        <v>1</v>
      </c>
      <c r="D275" s="65" t="s">
        <v>1080</v>
      </c>
      <c r="E275" s="65" t="s">
        <v>24</v>
      </c>
      <c r="F275" s="66" t="s">
        <v>23</v>
      </c>
      <c r="I275" s="1">
        <v>2000</v>
      </c>
      <c r="J275" s="1" t="s">
        <v>25</v>
      </c>
      <c r="K275" s="1" t="s">
        <v>25</v>
      </c>
      <c r="L275" s="1" t="s">
        <v>25</v>
      </c>
      <c r="M275" s="1" t="s">
        <v>26</v>
      </c>
      <c r="N275" s="1" t="s">
        <v>208</v>
      </c>
      <c r="O275" s="1">
        <v>0</v>
      </c>
      <c r="P275" s="1">
        <v>0</v>
      </c>
      <c r="Q275" s="1">
        <v>0</v>
      </c>
      <c r="R275" s="79" t="s">
        <v>28</v>
      </c>
      <c r="S275" s="68" t="s">
        <v>355</v>
      </c>
    </row>
    <row r="276" spans="1:19" x14ac:dyDescent="0.25">
      <c r="A276" s="11" t="s">
        <v>908</v>
      </c>
      <c r="B276" s="65" t="s">
        <v>905</v>
      </c>
      <c r="C276" s="66">
        <v>2</v>
      </c>
      <c r="D276" s="65" t="s">
        <v>1065</v>
      </c>
      <c r="E276" s="65" t="s">
        <v>169</v>
      </c>
      <c r="F276" s="66" t="s">
        <v>23</v>
      </c>
      <c r="I276" s="1">
        <v>2000</v>
      </c>
      <c r="J276" s="1" t="s">
        <v>25</v>
      </c>
      <c r="K276" s="1" t="s">
        <v>162</v>
      </c>
      <c r="L276" s="1" t="s">
        <v>162</v>
      </c>
      <c r="M276" s="1" t="s">
        <v>265</v>
      </c>
      <c r="N276" s="1" t="s">
        <v>909</v>
      </c>
      <c r="O276" s="1">
        <v>1.28</v>
      </c>
      <c r="P276" s="1">
        <v>38</v>
      </c>
      <c r="Q276" s="1">
        <v>62</v>
      </c>
      <c r="R276" s="79">
        <v>2185966877</v>
      </c>
      <c r="S276" s="68" t="s">
        <v>910</v>
      </c>
    </row>
    <row r="277" spans="1:19" x14ac:dyDescent="0.25">
      <c r="A277" s="11" t="s">
        <v>733</v>
      </c>
      <c r="B277" s="65" t="s">
        <v>694</v>
      </c>
      <c r="C277" s="66">
        <v>2.5299999999999998</v>
      </c>
      <c r="D277" s="65" t="s">
        <v>1066</v>
      </c>
      <c r="E277" s="65" t="s">
        <v>60</v>
      </c>
      <c r="F277" s="66" t="s">
        <v>23</v>
      </c>
      <c r="I277" s="1">
        <v>3000</v>
      </c>
      <c r="J277" s="1" t="s">
        <v>25</v>
      </c>
      <c r="K277" s="1" t="s">
        <v>156</v>
      </c>
      <c r="L277" s="1" t="s">
        <v>170</v>
      </c>
      <c r="M277" s="1" t="s">
        <v>265</v>
      </c>
      <c r="N277" s="1" t="s">
        <v>734</v>
      </c>
      <c r="O277" s="1">
        <v>1.27</v>
      </c>
      <c r="P277" s="1">
        <v>60.3</v>
      </c>
      <c r="Q277" s="1">
        <v>52</v>
      </c>
      <c r="R277" s="79">
        <v>1182697567</v>
      </c>
      <c r="S277" s="68" t="s">
        <v>735</v>
      </c>
    </row>
    <row r="278" spans="1:19" x14ac:dyDescent="0.25">
      <c r="A278" s="11" t="s">
        <v>474</v>
      </c>
      <c r="B278" s="65" t="s">
        <v>20</v>
      </c>
      <c r="C278" s="66">
        <v>9.02</v>
      </c>
      <c r="D278" s="65" t="s">
        <v>1065</v>
      </c>
      <c r="E278" s="65" t="s">
        <v>24</v>
      </c>
      <c r="F278" s="66" t="s">
        <v>23</v>
      </c>
      <c r="I278" s="1">
        <v>6000</v>
      </c>
      <c r="J278" s="1" t="s">
        <v>25</v>
      </c>
      <c r="K278" s="1" t="s">
        <v>25</v>
      </c>
      <c r="L278" s="1" t="s">
        <v>25</v>
      </c>
      <c r="M278" s="1" t="s">
        <v>26</v>
      </c>
      <c r="N278" s="1" t="s">
        <v>475</v>
      </c>
      <c r="O278" s="1">
        <v>0.98</v>
      </c>
      <c r="P278" s="1">
        <v>0</v>
      </c>
      <c r="Q278" s="1">
        <v>0</v>
      </c>
      <c r="R278" s="79" t="s">
        <v>476</v>
      </c>
      <c r="S278" s="68" t="s">
        <v>477</v>
      </c>
    </row>
    <row r="280" spans="1:19" x14ac:dyDescent="0.25">
      <c r="A280" s="11" t="s">
        <v>348</v>
      </c>
      <c r="B280" s="65" t="s">
        <v>20</v>
      </c>
      <c r="C280" s="66">
        <v>1</v>
      </c>
      <c r="D280" s="65" t="s">
        <v>1072</v>
      </c>
      <c r="E280" s="65" t="s">
        <v>169</v>
      </c>
      <c r="F280" s="66" t="s">
        <v>23</v>
      </c>
      <c r="I280" s="1">
        <v>3000</v>
      </c>
      <c r="J280" s="1" t="s">
        <v>25</v>
      </c>
      <c r="K280" s="1" t="s">
        <v>156</v>
      </c>
      <c r="L280" s="1" t="s">
        <v>162</v>
      </c>
      <c r="M280" s="1" t="s">
        <v>191</v>
      </c>
      <c r="N280" s="1" t="s">
        <v>349</v>
      </c>
      <c r="O280" s="1">
        <v>0.99</v>
      </c>
      <c r="P280" s="1">
        <v>62.1</v>
      </c>
      <c r="Q280" s="1">
        <v>64</v>
      </c>
      <c r="R280" s="79">
        <v>5221226099</v>
      </c>
      <c r="S280" s="68" t="s">
        <v>350</v>
      </c>
    </row>
    <row r="281" spans="1:19" x14ac:dyDescent="0.25">
      <c r="A281" s="11" t="s">
        <v>499</v>
      </c>
      <c r="B281" s="65" t="s">
        <v>492</v>
      </c>
      <c r="C281" s="66">
        <v>1.01</v>
      </c>
      <c r="D281" s="65" t="s">
        <v>1073</v>
      </c>
      <c r="E281" s="65" t="s">
        <v>24</v>
      </c>
      <c r="F281" s="66" t="s">
        <v>23</v>
      </c>
      <c r="I281" s="1">
        <v>2000</v>
      </c>
      <c r="J281" s="1" t="s">
        <v>25</v>
      </c>
      <c r="K281" s="1" t="s">
        <v>25</v>
      </c>
      <c r="L281" s="1" t="s">
        <v>25</v>
      </c>
      <c r="M281" s="1" t="s">
        <v>26</v>
      </c>
      <c r="N281" s="1" t="s">
        <v>500</v>
      </c>
      <c r="O281" s="1">
        <v>1</v>
      </c>
      <c r="P281" s="1">
        <v>0</v>
      </c>
      <c r="Q281" s="1">
        <v>0</v>
      </c>
      <c r="R281" s="79">
        <v>2215228014</v>
      </c>
      <c r="S281" s="68" t="s">
        <v>501</v>
      </c>
    </row>
    <row r="282" spans="1:19" x14ac:dyDescent="0.25">
      <c r="A282" s="11" t="s">
        <v>535</v>
      </c>
      <c r="B282" s="65" t="s">
        <v>492</v>
      </c>
      <c r="C282" s="66">
        <v>2.6</v>
      </c>
      <c r="D282" s="65" t="s">
        <v>1074</v>
      </c>
      <c r="E282" s="65" t="s">
        <v>22</v>
      </c>
      <c r="F282" s="66" t="s">
        <v>23</v>
      </c>
      <c r="I282" s="1">
        <v>7000</v>
      </c>
      <c r="J282" s="1" t="s">
        <v>25</v>
      </c>
      <c r="K282" s="1" t="s">
        <v>156</v>
      </c>
      <c r="L282" s="1" t="s">
        <v>162</v>
      </c>
      <c r="M282" s="1" t="s">
        <v>1057</v>
      </c>
      <c r="N282" s="1" t="s">
        <v>536</v>
      </c>
      <c r="O282" s="1">
        <v>1</v>
      </c>
      <c r="P282" s="1">
        <v>66.400000000000006</v>
      </c>
      <c r="Q282" s="1">
        <v>67</v>
      </c>
      <c r="R282" s="79">
        <v>3225124282</v>
      </c>
      <c r="S282" s="68" t="s">
        <v>537</v>
      </c>
    </row>
    <row r="284" spans="1:19" x14ac:dyDescent="0.25">
      <c r="A284" s="11" t="s">
        <v>653</v>
      </c>
      <c r="B284" s="65" t="s">
        <v>654</v>
      </c>
      <c r="C284" s="66">
        <v>0.26</v>
      </c>
      <c r="D284" s="65" t="s">
        <v>1076</v>
      </c>
      <c r="E284" s="65" t="s">
        <v>73</v>
      </c>
      <c r="F284" s="66" t="s">
        <v>23</v>
      </c>
      <c r="I284" s="1">
        <v>5000</v>
      </c>
      <c r="J284" s="1" t="s">
        <v>25</v>
      </c>
      <c r="K284" s="1" t="s">
        <v>156</v>
      </c>
      <c r="L284" s="1" t="s">
        <v>162</v>
      </c>
      <c r="M284" s="1" t="s">
        <v>191</v>
      </c>
      <c r="N284" s="1" t="s">
        <v>655</v>
      </c>
      <c r="O284" s="1">
        <v>1.9</v>
      </c>
      <c r="P284" s="1">
        <v>61.1</v>
      </c>
      <c r="Q284" s="1">
        <v>58</v>
      </c>
      <c r="R284" s="79">
        <v>2175188463</v>
      </c>
      <c r="S284" s="68" t="s">
        <v>33</v>
      </c>
    </row>
    <row r="285" spans="1:19" x14ac:dyDescent="0.25">
      <c r="A285" s="11" t="s">
        <v>796</v>
      </c>
      <c r="B285" s="65" t="s">
        <v>788</v>
      </c>
      <c r="C285" s="66">
        <v>0.3</v>
      </c>
      <c r="D285" s="65" t="s">
        <v>1075</v>
      </c>
      <c r="E285" s="65" t="s">
        <v>24</v>
      </c>
      <c r="F285" s="66" t="s">
        <v>23</v>
      </c>
      <c r="I285" s="1">
        <v>7000</v>
      </c>
      <c r="J285" s="1" t="s">
        <v>25</v>
      </c>
      <c r="K285" s="1" t="s">
        <v>25</v>
      </c>
      <c r="L285" s="1" t="s">
        <v>25</v>
      </c>
      <c r="M285" s="1" t="s">
        <v>26</v>
      </c>
      <c r="N285" s="1" t="s">
        <v>797</v>
      </c>
      <c r="O285" s="1">
        <v>1.37</v>
      </c>
      <c r="P285" s="1">
        <v>0</v>
      </c>
      <c r="Q285" s="1">
        <v>0</v>
      </c>
      <c r="R285" s="79">
        <v>2145663768</v>
      </c>
      <c r="S285" s="68" t="s">
        <v>798</v>
      </c>
    </row>
    <row r="286" spans="1:19" x14ac:dyDescent="0.25">
      <c r="A286" s="11" t="s">
        <v>873</v>
      </c>
      <c r="B286" s="65" t="s">
        <v>869</v>
      </c>
      <c r="C286" s="66">
        <v>0.54</v>
      </c>
      <c r="D286" s="65" t="s">
        <v>1078</v>
      </c>
      <c r="E286" s="65" t="s">
        <v>24</v>
      </c>
      <c r="F286" s="66" t="s">
        <v>23</v>
      </c>
      <c r="I286" s="1">
        <v>9000</v>
      </c>
      <c r="J286" s="1" t="s">
        <v>25</v>
      </c>
      <c r="K286" s="1" t="s">
        <v>25</v>
      </c>
      <c r="L286" s="1" t="s">
        <v>25</v>
      </c>
      <c r="M286" s="1" t="s">
        <v>26</v>
      </c>
      <c r="N286" s="1" t="s">
        <v>874</v>
      </c>
      <c r="O286" s="1">
        <v>1.3</v>
      </c>
      <c r="P286" s="1">
        <v>0</v>
      </c>
      <c r="Q286" s="1">
        <v>0</v>
      </c>
      <c r="R286" s="79">
        <v>6204320567</v>
      </c>
      <c r="S286" s="68" t="s">
        <v>875</v>
      </c>
    </row>
    <row r="287" spans="1:19" x14ac:dyDescent="0.25">
      <c r="A287" s="11" t="s">
        <v>698</v>
      </c>
      <c r="B287" s="65" t="s">
        <v>694</v>
      </c>
      <c r="C287" s="66">
        <v>0.62</v>
      </c>
      <c r="D287" s="65" t="s">
        <v>1077</v>
      </c>
      <c r="E287" s="65" t="s">
        <v>31</v>
      </c>
      <c r="F287" s="66" t="s">
        <v>23</v>
      </c>
      <c r="I287" s="1">
        <v>7000</v>
      </c>
      <c r="J287" s="1" t="s">
        <v>25</v>
      </c>
      <c r="K287" s="1" t="s">
        <v>179</v>
      </c>
      <c r="L287" s="1" t="s">
        <v>162</v>
      </c>
      <c r="M287" s="1" t="s">
        <v>171</v>
      </c>
      <c r="N287" s="1" t="s">
        <v>699</v>
      </c>
      <c r="O287" s="1">
        <v>1.38</v>
      </c>
      <c r="P287" s="1">
        <v>64.400000000000006</v>
      </c>
      <c r="Q287" s="1">
        <v>58</v>
      </c>
      <c r="R287" s="79">
        <v>6194953126</v>
      </c>
      <c r="S287" s="68" t="s">
        <v>700</v>
      </c>
    </row>
    <row r="288" spans="1:19" x14ac:dyDescent="0.25">
      <c r="A288" s="11" t="s">
        <v>496</v>
      </c>
      <c r="B288" s="65" t="s">
        <v>492</v>
      </c>
      <c r="C288" s="66">
        <v>0.91</v>
      </c>
      <c r="D288" s="65" t="s">
        <v>1075</v>
      </c>
      <c r="E288" s="65" t="s">
        <v>22</v>
      </c>
      <c r="F288" s="66" t="s">
        <v>23</v>
      </c>
      <c r="I288" s="1">
        <v>75000</v>
      </c>
      <c r="J288" s="1" t="s">
        <v>25</v>
      </c>
      <c r="K288" s="1" t="s">
        <v>156</v>
      </c>
      <c r="L288" s="1" t="s">
        <v>162</v>
      </c>
      <c r="M288" s="1" t="s">
        <v>1057</v>
      </c>
      <c r="N288" s="1" t="s">
        <v>497</v>
      </c>
      <c r="O288" s="1">
        <v>1</v>
      </c>
      <c r="P288" s="1">
        <v>64.2</v>
      </c>
      <c r="Q288" s="1">
        <v>64</v>
      </c>
      <c r="R288" s="79">
        <v>2225516310</v>
      </c>
      <c r="S288" s="68" t="s">
        <v>498</v>
      </c>
    </row>
    <row r="289" spans="1:19" x14ac:dyDescent="0.25">
      <c r="A289" s="11" t="s">
        <v>351</v>
      </c>
      <c r="B289" s="65" t="s">
        <v>20</v>
      </c>
      <c r="C289" s="66">
        <v>1</v>
      </c>
      <c r="D289" s="65" t="s">
        <v>352</v>
      </c>
      <c r="E289" s="65" t="s">
        <v>73</v>
      </c>
      <c r="F289" s="66" t="s">
        <v>23</v>
      </c>
      <c r="I289" s="1">
        <v>1500</v>
      </c>
      <c r="J289" s="1" t="s">
        <v>25</v>
      </c>
      <c r="K289" s="1" t="s">
        <v>25</v>
      </c>
      <c r="L289" s="1" t="s">
        <v>25</v>
      </c>
      <c r="M289" s="1" t="s">
        <v>26</v>
      </c>
      <c r="N289" s="1" t="s">
        <v>208</v>
      </c>
      <c r="O289" s="1">
        <v>0</v>
      </c>
      <c r="P289" s="1">
        <v>0</v>
      </c>
      <c r="Q289" s="1">
        <v>0</v>
      </c>
      <c r="R289" s="79" t="s">
        <v>28</v>
      </c>
      <c r="S289" s="68" t="s">
        <v>33</v>
      </c>
    </row>
    <row r="290" spans="1:19" x14ac:dyDescent="0.25">
      <c r="A290" s="11" t="s">
        <v>833</v>
      </c>
      <c r="B290" s="65" t="s">
        <v>788</v>
      </c>
      <c r="C290" s="66">
        <v>1.07</v>
      </c>
      <c r="D290" s="65" t="s">
        <v>1075</v>
      </c>
      <c r="E290" s="65" t="s">
        <v>31</v>
      </c>
      <c r="F290" s="66" t="s">
        <v>23</v>
      </c>
      <c r="I290" s="1">
        <v>150000</v>
      </c>
      <c r="J290" s="1" t="s">
        <v>25</v>
      </c>
      <c r="K290" s="1" t="s">
        <v>156</v>
      </c>
      <c r="L290" s="1" t="s">
        <v>162</v>
      </c>
      <c r="M290" s="1" t="s">
        <v>265</v>
      </c>
      <c r="N290" s="1" t="s">
        <v>834</v>
      </c>
      <c r="O290" s="1">
        <v>1.48</v>
      </c>
      <c r="P290" s="1">
        <v>63.9</v>
      </c>
      <c r="Q290" s="1">
        <v>64</v>
      </c>
      <c r="R290" s="79">
        <v>5182127473</v>
      </c>
      <c r="S290" s="68" t="s">
        <v>33</v>
      </c>
    </row>
    <row r="291" spans="1:19" x14ac:dyDescent="0.25">
      <c r="A291" s="11" t="s">
        <v>882</v>
      </c>
      <c r="B291" s="65" t="s">
        <v>869</v>
      </c>
      <c r="C291" s="66">
        <v>1.3</v>
      </c>
      <c r="D291" s="65" t="s">
        <v>1078</v>
      </c>
      <c r="E291" s="65" t="s">
        <v>203</v>
      </c>
      <c r="F291" s="66" t="s">
        <v>23</v>
      </c>
      <c r="I291" s="1">
        <v>90000</v>
      </c>
      <c r="J291" s="1" t="s">
        <v>25</v>
      </c>
      <c r="K291" s="1" t="s">
        <v>156</v>
      </c>
      <c r="L291" s="1" t="s">
        <v>162</v>
      </c>
      <c r="M291" s="1" t="s">
        <v>265</v>
      </c>
      <c r="N291" s="1" t="s">
        <v>883</v>
      </c>
      <c r="O291" s="1">
        <v>1.1499999999999999</v>
      </c>
      <c r="P291" s="1">
        <v>62.3</v>
      </c>
      <c r="Q291" s="1">
        <v>70</v>
      </c>
      <c r="R291" s="79">
        <v>2185987202</v>
      </c>
      <c r="S291" s="68" t="s">
        <v>884</v>
      </c>
    </row>
    <row r="292" spans="1:19" s="31" customFormat="1" x14ac:dyDescent="0.25">
      <c r="A292" s="7"/>
      <c r="B292" s="20"/>
      <c r="C292" s="64"/>
      <c r="D292" s="20"/>
      <c r="E292" s="20"/>
      <c r="F292" s="64"/>
      <c r="G292" s="59"/>
      <c r="H292" s="60"/>
      <c r="I292" s="59"/>
      <c r="J292" s="59"/>
      <c r="K292" s="59"/>
      <c r="L292" s="59"/>
      <c r="M292" s="59"/>
      <c r="N292" s="59"/>
      <c r="O292" s="59"/>
      <c r="P292" s="59"/>
      <c r="Q292" s="59"/>
      <c r="R292" s="78"/>
      <c r="S292" s="67"/>
    </row>
    <row r="293" spans="1:19" x14ac:dyDescent="0.25">
      <c r="A293" s="11" t="s">
        <v>205</v>
      </c>
      <c r="B293" s="65" t="s">
        <v>20</v>
      </c>
      <c r="C293" s="66">
        <v>0.5</v>
      </c>
      <c r="D293" s="65" t="s">
        <v>1079</v>
      </c>
      <c r="E293" s="65" t="s">
        <v>155</v>
      </c>
      <c r="F293" s="66" t="s">
        <v>23</v>
      </c>
      <c r="I293" s="1">
        <v>2500</v>
      </c>
      <c r="J293" s="1" t="s">
        <v>25</v>
      </c>
      <c r="K293" s="1" t="s">
        <v>162</v>
      </c>
      <c r="L293" s="1" t="s">
        <v>156</v>
      </c>
      <c r="M293" s="1" t="s">
        <v>191</v>
      </c>
      <c r="N293" s="1" t="s">
        <v>206</v>
      </c>
      <c r="O293" s="1">
        <v>0.99</v>
      </c>
      <c r="P293" s="1">
        <v>63.7</v>
      </c>
      <c r="Q293" s="1">
        <v>61</v>
      </c>
      <c r="R293" s="79">
        <v>2211228191</v>
      </c>
      <c r="S293" s="68" t="s">
        <v>33</v>
      </c>
    </row>
    <row r="294" spans="1:19" x14ac:dyDescent="0.25">
      <c r="A294" s="11" t="s">
        <v>343</v>
      </c>
      <c r="B294" s="65" t="s">
        <v>20</v>
      </c>
      <c r="C294" s="66">
        <v>1.03</v>
      </c>
      <c r="D294" s="65" t="s">
        <v>344</v>
      </c>
      <c r="E294" s="65" t="s">
        <v>22</v>
      </c>
      <c r="F294" s="66" t="s">
        <v>282</v>
      </c>
      <c r="I294" s="1">
        <v>1600</v>
      </c>
      <c r="J294" s="1" t="s">
        <v>25</v>
      </c>
      <c r="K294" s="1" t="s">
        <v>25</v>
      </c>
      <c r="L294" s="1" t="s">
        <v>25</v>
      </c>
      <c r="M294" s="1" t="s">
        <v>26</v>
      </c>
      <c r="N294" s="1" t="s">
        <v>208</v>
      </c>
      <c r="O294" s="1">
        <v>0</v>
      </c>
      <c r="P294" s="1">
        <v>0</v>
      </c>
      <c r="Q294" s="1">
        <v>0</v>
      </c>
      <c r="R294" s="79" t="s">
        <v>28</v>
      </c>
      <c r="S294" s="68" t="s">
        <v>33</v>
      </c>
    </row>
    <row r="295" spans="1:19" x14ac:dyDescent="0.25">
      <c r="A295" s="11" t="s">
        <v>880</v>
      </c>
      <c r="B295" s="65" t="s">
        <v>869</v>
      </c>
      <c r="C295" s="66">
        <v>1.21</v>
      </c>
      <c r="D295" s="65" t="s">
        <v>1069</v>
      </c>
      <c r="E295" s="65" t="s">
        <v>22</v>
      </c>
      <c r="F295" s="66" t="s">
        <v>23</v>
      </c>
      <c r="I295" s="1">
        <v>1400</v>
      </c>
      <c r="J295" s="1" t="s">
        <v>25</v>
      </c>
      <c r="K295" s="1" t="s">
        <v>156</v>
      </c>
      <c r="L295" s="1" t="s">
        <v>162</v>
      </c>
      <c r="M295" s="1" t="s">
        <v>191</v>
      </c>
      <c r="N295" s="1" t="s">
        <v>881</v>
      </c>
      <c r="O295" s="1">
        <v>1.43</v>
      </c>
      <c r="P295" s="1">
        <v>64.2</v>
      </c>
      <c r="Q295" s="1">
        <v>60</v>
      </c>
      <c r="R295" s="79">
        <v>2205092584</v>
      </c>
      <c r="S295" s="68" t="s">
        <v>33</v>
      </c>
    </row>
    <row r="296" spans="1:19" x14ac:dyDescent="0.25">
      <c r="A296" s="11" t="s">
        <v>904</v>
      </c>
      <c r="B296" s="65" t="s">
        <v>905</v>
      </c>
      <c r="C296" s="66">
        <v>1.21</v>
      </c>
      <c r="D296" s="65" t="s">
        <v>1070</v>
      </c>
      <c r="E296" s="65" t="s">
        <v>73</v>
      </c>
      <c r="F296" s="66" t="s">
        <v>23</v>
      </c>
      <c r="I296" s="1">
        <v>1500</v>
      </c>
      <c r="J296" s="1" t="s">
        <v>25</v>
      </c>
      <c r="K296" s="1" t="s">
        <v>162</v>
      </c>
      <c r="L296" s="1" t="s">
        <v>162</v>
      </c>
      <c r="M296" s="1" t="s">
        <v>265</v>
      </c>
      <c r="N296" s="1" t="s">
        <v>906</v>
      </c>
      <c r="O296" s="1">
        <v>1.38</v>
      </c>
      <c r="P296" s="1">
        <v>33.6</v>
      </c>
      <c r="Q296" s="1">
        <v>66</v>
      </c>
      <c r="R296" s="79">
        <v>6187966884</v>
      </c>
      <c r="S296" s="68" t="s">
        <v>907</v>
      </c>
    </row>
    <row r="297" spans="1:19" x14ac:dyDescent="0.25">
      <c r="A297" s="11" t="s">
        <v>844</v>
      </c>
      <c r="B297" s="65" t="s">
        <v>788</v>
      </c>
      <c r="C297" s="66">
        <v>2.17</v>
      </c>
      <c r="D297" s="65" t="s">
        <v>1069</v>
      </c>
      <c r="E297" s="65" t="s">
        <v>60</v>
      </c>
      <c r="F297" s="66" t="s">
        <v>23</v>
      </c>
      <c r="I297" s="1">
        <v>2500</v>
      </c>
      <c r="J297" s="1" t="s">
        <v>25</v>
      </c>
      <c r="K297" s="1" t="s">
        <v>162</v>
      </c>
      <c r="L297" s="1" t="s">
        <v>162</v>
      </c>
      <c r="M297" s="1" t="s">
        <v>191</v>
      </c>
      <c r="N297" s="1" t="s">
        <v>845</v>
      </c>
      <c r="O297" s="1">
        <v>1.62</v>
      </c>
      <c r="P297" s="1">
        <v>56.1</v>
      </c>
      <c r="Q297" s="1">
        <v>64</v>
      </c>
      <c r="R297" s="79">
        <v>2211744054</v>
      </c>
      <c r="S297" s="68" t="s">
        <v>846</v>
      </c>
    </row>
    <row r="298" spans="1:19" x14ac:dyDescent="0.25">
      <c r="A298" s="11" t="s">
        <v>538</v>
      </c>
      <c r="B298" s="65" t="s">
        <v>492</v>
      </c>
      <c r="C298" s="66">
        <v>2.69</v>
      </c>
      <c r="D298" s="65" t="s">
        <v>1068</v>
      </c>
      <c r="E298" s="65" t="s">
        <v>46</v>
      </c>
      <c r="F298" s="66" t="s">
        <v>273</v>
      </c>
      <c r="I298" s="1">
        <v>3000</v>
      </c>
      <c r="J298" s="1" t="s">
        <v>25</v>
      </c>
      <c r="K298" s="1" t="s">
        <v>156</v>
      </c>
      <c r="L298" s="1" t="s">
        <v>156</v>
      </c>
      <c r="M298" s="1" t="s">
        <v>158</v>
      </c>
      <c r="N298" s="1" t="s">
        <v>539</v>
      </c>
      <c r="O298" s="1">
        <v>0.89</v>
      </c>
      <c r="P298" s="1">
        <v>0</v>
      </c>
      <c r="Q298" s="1">
        <v>0</v>
      </c>
      <c r="R298" s="79" t="s">
        <v>540</v>
      </c>
      <c r="S298" s="68" t="s">
        <v>541</v>
      </c>
    </row>
    <row r="299" spans="1:19" x14ac:dyDescent="0.25">
      <c r="A299" s="11" t="s">
        <v>407</v>
      </c>
      <c r="B299" s="65" t="s">
        <v>20</v>
      </c>
      <c r="C299" s="66">
        <v>2.81</v>
      </c>
      <c r="D299" s="65" t="s">
        <v>1068</v>
      </c>
      <c r="E299" s="65" t="s">
        <v>24</v>
      </c>
      <c r="F299" s="66" t="s">
        <v>23</v>
      </c>
      <c r="I299" s="1">
        <v>2200</v>
      </c>
      <c r="J299" s="1" t="s">
        <v>25</v>
      </c>
      <c r="K299" s="1" t="s">
        <v>25</v>
      </c>
      <c r="L299" s="1" t="s">
        <v>25</v>
      </c>
      <c r="M299" s="1" t="s">
        <v>26</v>
      </c>
      <c r="N299" s="1" t="s">
        <v>408</v>
      </c>
      <c r="O299" s="1">
        <v>0.99</v>
      </c>
      <c r="P299" s="1">
        <v>0</v>
      </c>
      <c r="Q299" s="1">
        <v>0</v>
      </c>
      <c r="R299" s="79">
        <v>2205955714</v>
      </c>
      <c r="S299" s="68" t="s">
        <v>33</v>
      </c>
    </row>
    <row r="301" spans="1:19" x14ac:dyDescent="0.25">
      <c r="A301" s="11" t="s">
        <v>493</v>
      </c>
      <c r="B301" s="65" t="s">
        <v>492</v>
      </c>
      <c r="C301" s="66">
        <v>0.83</v>
      </c>
      <c r="D301" s="65" t="s">
        <v>1071</v>
      </c>
      <c r="E301" s="65" t="s">
        <v>31</v>
      </c>
      <c r="F301" s="66" t="s">
        <v>23</v>
      </c>
      <c r="I301" s="1">
        <v>7000</v>
      </c>
      <c r="J301" s="1" t="s">
        <v>25</v>
      </c>
      <c r="K301" s="1" t="s">
        <v>162</v>
      </c>
      <c r="L301" s="1" t="s">
        <v>162</v>
      </c>
      <c r="M301" s="1" t="s">
        <v>171</v>
      </c>
      <c r="N301" s="1" t="s">
        <v>494</v>
      </c>
      <c r="O301" s="1">
        <v>1.05</v>
      </c>
      <c r="P301" s="1">
        <v>62.9</v>
      </c>
      <c r="Q301" s="1">
        <v>66</v>
      </c>
      <c r="R301" s="79">
        <v>5191060286</v>
      </c>
      <c r="S301" s="68" t="s">
        <v>495</v>
      </c>
    </row>
    <row r="303" spans="1:19" x14ac:dyDescent="0.25">
      <c r="A303" s="11" t="s">
        <v>19</v>
      </c>
      <c r="B303" s="65" t="s">
        <v>20</v>
      </c>
      <c r="C303" s="66">
        <v>0.03</v>
      </c>
      <c r="D303" s="65" t="s">
        <v>21</v>
      </c>
      <c r="E303" s="65" t="s">
        <v>22</v>
      </c>
      <c r="F303" s="66" t="s">
        <v>23</v>
      </c>
      <c r="I303" s="1">
        <v>45000</v>
      </c>
      <c r="J303" s="1" t="s">
        <v>25</v>
      </c>
      <c r="K303" s="1" t="s">
        <v>25</v>
      </c>
      <c r="L303" s="1" t="s">
        <v>25</v>
      </c>
      <c r="M303" s="1" t="s">
        <v>26</v>
      </c>
      <c r="N303" s="1" t="s">
        <v>27</v>
      </c>
      <c r="O303" s="1">
        <v>0.98</v>
      </c>
      <c r="P303" s="1">
        <v>0</v>
      </c>
      <c r="Q303" s="1">
        <v>0</v>
      </c>
      <c r="R303" s="79">
        <v>6213553937</v>
      </c>
      <c r="S303" s="68" t="s">
        <v>29</v>
      </c>
    </row>
    <row r="304" spans="1:19" x14ac:dyDescent="0.25">
      <c r="A304" s="11" t="s">
        <v>30</v>
      </c>
      <c r="B304" s="65" t="s">
        <v>20</v>
      </c>
      <c r="C304" s="66">
        <v>0.03</v>
      </c>
      <c r="D304" s="65" t="s">
        <v>21</v>
      </c>
      <c r="E304" s="65" t="s">
        <v>31</v>
      </c>
      <c r="F304" s="66" t="s">
        <v>23</v>
      </c>
      <c r="I304" s="1">
        <v>50000</v>
      </c>
      <c r="J304" s="1" t="s">
        <v>25</v>
      </c>
      <c r="K304" s="1" t="s">
        <v>25</v>
      </c>
      <c r="L304" s="1" t="s">
        <v>25</v>
      </c>
      <c r="M304" s="1" t="s">
        <v>26</v>
      </c>
      <c r="N304" s="1" t="s">
        <v>32</v>
      </c>
      <c r="O304" s="1">
        <v>0.99</v>
      </c>
      <c r="P304" s="1">
        <v>0</v>
      </c>
      <c r="Q304" s="1">
        <v>0</v>
      </c>
      <c r="R304" s="79">
        <v>6214553956</v>
      </c>
      <c r="S304" s="68" t="s">
        <v>34</v>
      </c>
    </row>
    <row r="305" spans="1:19" x14ac:dyDescent="0.25">
      <c r="A305" s="11" t="s">
        <v>35</v>
      </c>
      <c r="B305" s="65" t="s">
        <v>20</v>
      </c>
      <c r="C305" s="66">
        <v>0.04</v>
      </c>
      <c r="D305" s="65" t="s">
        <v>21</v>
      </c>
      <c r="E305" s="65" t="s">
        <v>22</v>
      </c>
      <c r="F305" s="66" t="s">
        <v>23</v>
      </c>
      <c r="I305" s="1">
        <v>40000</v>
      </c>
      <c r="J305" s="1" t="s">
        <v>25</v>
      </c>
      <c r="K305" s="1" t="s">
        <v>25</v>
      </c>
      <c r="L305" s="1" t="s">
        <v>25</v>
      </c>
      <c r="M305" s="1" t="s">
        <v>26</v>
      </c>
      <c r="N305" s="1" t="s">
        <v>36</v>
      </c>
      <c r="O305" s="1">
        <v>0.99</v>
      </c>
      <c r="P305" s="1">
        <v>0</v>
      </c>
      <c r="Q305" s="1">
        <v>0</v>
      </c>
      <c r="R305" s="79">
        <v>2215553917</v>
      </c>
      <c r="S305" s="68" t="s">
        <v>37</v>
      </c>
    </row>
    <row r="306" spans="1:19" x14ac:dyDescent="0.25">
      <c r="A306" s="11" t="s">
        <v>38</v>
      </c>
      <c r="B306" s="65" t="s">
        <v>20</v>
      </c>
      <c r="C306" s="66">
        <v>0.04</v>
      </c>
      <c r="D306" s="65" t="s">
        <v>21</v>
      </c>
      <c r="E306" s="65" t="s">
        <v>39</v>
      </c>
      <c r="F306" s="66" t="s">
        <v>23</v>
      </c>
      <c r="I306" s="1">
        <v>50000</v>
      </c>
      <c r="J306" s="1" t="s">
        <v>25</v>
      </c>
      <c r="K306" s="1" t="s">
        <v>25</v>
      </c>
      <c r="L306" s="1" t="s">
        <v>25</v>
      </c>
      <c r="M306" s="1" t="s">
        <v>26</v>
      </c>
      <c r="N306" s="1" t="s">
        <v>40</v>
      </c>
      <c r="O306" s="1">
        <v>0.99</v>
      </c>
      <c r="P306" s="1">
        <v>0</v>
      </c>
      <c r="Q306" s="1">
        <v>0</v>
      </c>
      <c r="R306" s="79">
        <v>2215555639</v>
      </c>
      <c r="S306" s="68" t="s">
        <v>41</v>
      </c>
    </row>
    <row r="307" spans="1:19" x14ac:dyDescent="0.25">
      <c r="A307" s="11" t="s">
        <v>42</v>
      </c>
      <c r="B307" s="65" t="s">
        <v>20</v>
      </c>
      <c r="C307" s="66">
        <v>0.04</v>
      </c>
      <c r="D307" s="65" t="s">
        <v>21</v>
      </c>
      <c r="E307" s="65" t="s">
        <v>31</v>
      </c>
      <c r="F307" s="66" t="s">
        <v>23</v>
      </c>
      <c r="I307" s="1">
        <v>45000</v>
      </c>
      <c r="J307" s="1" t="s">
        <v>25</v>
      </c>
      <c r="K307" s="1" t="s">
        <v>25</v>
      </c>
      <c r="L307" s="1" t="s">
        <v>25</v>
      </c>
      <c r="M307" s="1" t="s">
        <v>26</v>
      </c>
      <c r="N307" s="1" t="s">
        <v>43</v>
      </c>
      <c r="O307" s="1">
        <v>0.97</v>
      </c>
      <c r="P307" s="1">
        <v>0</v>
      </c>
      <c r="Q307" s="1">
        <v>0</v>
      </c>
      <c r="R307" s="79">
        <v>6214553944</v>
      </c>
      <c r="S307" s="68" t="s">
        <v>44</v>
      </c>
    </row>
    <row r="308" spans="1:19" x14ac:dyDescent="0.25">
      <c r="A308" s="11" t="s">
        <v>45</v>
      </c>
      <c r="B308" s="65" t="s">
        <v>20</v>
      </c>
      <c r="C308" s="66">
        <v>0.04</v>
      </c>
      <c r="D308" s="65" t="s">
        <v>21</v>
      </c>
      <c r="E308" s="65" t="s">
        <v>46</v>
      </c>
      <c r="F308" s="66" t="s">
        <v>23</v>
      </c>
      <c r="I308" s="1">
        <v>50000</v>
      </c>
      <c r="J308" s="1" t="s">
        <v>25</v>
      </c>
      <c r="K308" s="1" t="s">
        <v>25</v>
      </c>
      <c r="L308" s="1" t="s">
        <v>25</v>
      </c>
      <c r="M308" s="1" t="s">
        <v>26</v>
      </c>
      <c r="N308" s="1" t="s">
        <v>47</v>
      </c>
      <c r="O308" s="1">
        <v>0.99</v>
      </c>
      <c r="P308" s="1">
        <v>0</v>
      </c>
      <c r="Q308" s="1">
        <v>0</v>
      </c>
      <c r="R308" s="79">
        <v>2215553963</v>
      </c>
      <c r="S308" s="68" t="s">
        <v>48</v>
      </c>
    </row>
    <row r="309" spans="1:19" x14ac:dyDescent="0.25">
      <c r="A309" s="11" t="s">
        <v>49</v>
      </c>
      <c r="B309" s="65" t="s">
        <v>20</v>
      </c>
      <c r="C309" s="66">
        <v>0.05</v>
      </c>
      <c r="D309" s="65" t="s">
        <v>21</v>
      </c>
      <c r="E309" s="65" t="s">
        <v>22</v>
      </c>
      <c r="F309" s="66" t="s">
        <v>23</v>
      </c>
      <c r="I309" s="1">
        <v>45000</v>
      </c>
      <c r="J309" s="1" t="s">
        <v>25</v>
      </c>
      <c r="K309" s="1" t="s">
        <v>25</v>
      </c>
      <c r="L309" s="1" t="s">
        <v>25</v>
      </c>
      <c r="M309" s="1" t="s">
        <v>26</v>
      </c>
      <c r="N309" s="1" t="s">
        <v>50</v>
      </c>
      <c r="O309" s="1">
        <v>0.98</v>
      </c>
      <c r="P309" s="1">
        <v>0</v>
      </c>
      <c r="Q309" s="1">
        <v>0</v>
      </c>
      <c r="R309" s="79">
        <v>5212553920</v>
      </c>
      <c r="S309" s="68" t="s">
        <v>51</v>
      </c>
    </row>
    <row r="310" spans="1:19" x14ac:dyDescent="0.25">
      <c r="A310" s="11" t="s">
        <v>52</v>
      </c>
      <c r="B310" s="65" t="s">
        <v>20</v>
      </c>
      <c r="C310" s="66">
        <v>0.05</v>
      </c>
      <c r="D310" s="65" t="s">
        <v>21</v>
      </c>
      <c r="E310" s="65" t="s">
        <v>53</v>
      </c>
      <c r="F310" s="66" t="s">
        <v>23</v>
      </c>
      <c r="I310" s="1">
        <v>35000</v>
      </c>
      <c r="J310" s="1" t="s">
        <v>25</v>
      </c>
      <c r="K310" s="1" t="s">
        <v>25</v>
      </c>
      <c r="L310" s="1" t="s">
        <v>25</v>
      </c>
      <c r="M310" s="1" t="s">
        <v>26</v>
      </c>
      <c r="N310" s="1" t="s">
        <v>54</v>
      </c>
      <c r="O310" s="1">
        <v>0.98</v>
      </c>
      <c r="P310" s="1">
        <v>0</v>
      </c>
      <c r="Q310" s="1">
        <v>0</v>
      </c>
      <c r="R310" s="79">
        <v>2215555488</v>
      </c>
      <c r="S310" s="68" t="s">
        <v>55</v>
      </c>
    </row>
    <row r="311" spans="1:19" x14ac:dyDescent="0.25">
      <c r="A311" s="11" t="s">
        <v>56</v>
      </c>
      <c r="B311" s="65" t="s">
        <v>20</v>
      </c>
      <c r="C311" s="66">
        <v>0.05</v>
      </c>
      <c r="D311" s="65" t="s">
        <v>21</v>
      </c>
      <c r="E311" s="65" t="s">
        <v>24</v>
      </c>
      <c r="F311" s="66" t="s">
        <v>23</v>
      </c>
      <c r="I311" s="1">
        <v>25000</v>
      </c>
      <c r="J311" s="1" t="s">
        <v>25</v>
      </c>
      <c r="K311" s="1" t="s">
        <v>25</v>
      </c>
      <c r="L311" s="1" t="s">
        <v>25</v>
      </c>
      <c r="M311" s="1" t="s">
        <v>26</v>
      </c>
      <c r="N311" s="1" t="s">
        <v>57</v>
      </c>
      <c r="O311" s="1">
        <v>0.99</v>
      </c>
      <c r="P311" s="1">
        <v>0</v>
      </c>
      <c r="Q311" s="1">
        <v>0</v>
      </c>
      <c r="R311" s="79">
        <v>5211553951</v>
      </c>
      <c r="S311" s="68" t="s">
        <v>58</v>
      </c>
    </row>
    <row r="312" spans="1:19" x14ac:dyDescent="0.25">
      <c r="A312" s="11" t="s">
        <v>59</v>
      </c>
      <c r="B312" s="65" t="s">
        <v>20</v>
      </c>
      <c r="C312" s="66">
        <v>0.05</v>
      </c>
      <c r="D312" s="65" t="s">
        <v>21</v>
      </c>
      <c r="E312" s="65" t="s">
        <v>60</v>
      </c>
      <c r="F312" s="66" t="s">
        <v>23</v>
      </c>
      <c r="I312" s="1">
        <v>45000</v>
      </c>
      <c r="J312" s="1" t="s">
        <v>25</v>
      </c>
      <c r="K312" s="1" t="s">
        <v>25</v>
      </c>
      <c r="L312" s="1" t="s">
        <v>25</v>
      </c>
      <c r="M312" s="1" t="s">
        <v>26</v>
      </c>
      <c r="N312" s="1" t="s">
        <v>61</v>
      </c>
      <c r="O312" s="1">
        <v>0.98</v>
      </c>
      <c r="P312" s="1">
        <v>0</v>
      </c>
      <c r="Q312" s="1">
        <v>0</v>
      </c>
      <c r="R312" s="79">
        <v>6213555485</v>
      </c>
      <c r="S312" s="68" t="s">
        <v>62</v>
      </c>
    </row>
    <row r="313" spans="1:19" x14ac:dyDescent="0.25">
      <c r="A313" s="11" t="s">
        <v>63</v>
      </c>
      <c r="B313" s="65" t="s">
        <v>20</v>
      </c>
      <c r="C313" s="66">
        <v>0.05</v>
      </c>
      <c r="D313" s="65" t="s">
        <v>21</v>
      </c>
      <c r="E313" s="65" t="s">
        <v>22</v>
      </c>
      <c r="F313" s="66" t="s">
        <v>23</v>
      </c>
      <c r="I313" s="1">
        <v>40000</v>
      </c>
      <c r="J313" s="1" t="s">
        <v>25</v>
      </c>
      <c r="K313" s="1" t="s">
        <v>25</v>
      </c>
      <c r="L313" s="1" t="s">
        <v>25</v>
      </c>
      <c r="M313" s="1" t="s">
        <v>26</v>
      </c>
      <c r="N313" s="1" t="s">
        <v>64</v>
      </c>
      <c r="O313" s="1">
        <v>0.97</v>
      </c>
      <c r="P313" s="1">
        <v>0</v>
      </c>
      <c r="Q313" s="1">
        <v>0</v>
      </c>
      <c r="R313" s="79">
        <v>2215555482</v>
      </c>
      <c r="S313" s="68" t="s">
        <v>65</v>
      </c>
    </row>
    <row r="314" spans="1:19" x14ac:dyDescent="0.25">
      <c r="A314" s="11" t="s">
        <v>66</v>
      </c>
      <c r="B314" s="65" t="s">
        <v>20</v>
      </c>
      <c r="C314" s="66">
        <v>0.05</v>
      </c>
      <c r="D314" s="65" t="s">
        <v>21</v>
      </c>
      <c r="E314" s="65" t="s">
        <v>22</v>
      </c>
      <c r="F314" s="66" t="s">
        <v>23</v>
      </c>
      <c r="I314" s="1">
        <v>40000</v>
      </c>
      <c r="J314" s="1" t="s">
        <v>25</v>
      </c>
      <c r="K314" s="1" t="s">
        <v>25</v>
      </c>
      <c r="L314" s="1" t="s">
        <v>25</v>
      </c>
      <c r="M314" s="1" t="s">
        <v>26</v>
      </c>
      <c r="N314" s="1" t="s">
        <v>67</v>
      </c>
      <c r="O314" s="1">
        <v>0.98</v>
      </c>
      <c r="P314" s="1">
        <v>0</v>
      </c>
      <c r="Q314" s="1">
        <v>0</v>
      </c>
      <c r="R314" s="79">
        <v>2211553875</v>
      </c>
      <c r="S314" s="68" t="s">
        <v>68</v>
      </c>
    </row>
    <row r="315" spans="1:19" x14ac:dyDescent="0.25">
      <c r="A315" s="11" t="s">
        <v>69</v>
      </c>
      <c r="B315" s="65" t="s">
        <v>20</v>
      </c>
      <c r="C315" s="66">
        <v>0.05</v>
      </c>
      <c r="D315" s="65" t="s">
        <v>21</v>
      </c>
      <c r="E315" s="65" t="s">
        <v>53</v>
      </c>
      <c r="F315" s="66" t="s">
        <v>23</v>
      </c>
      <c r="I315" s="1">
        <v>40000</v>
      </c>
      <c r="J315" s="1" t="s">
        <v>25</v>
      </c>
      <c r="K315" s="1" t="s">
        <v>25</v>
      </c>
      <c r="L315" s="1" t="s">
        <v>25</v>
      </c>
      <c r="M315" s="1" t="s">
        <v>26</v>
      </c>
      <c r="N315" s="1" t="s">
        <v>70</v>
      </c>
      <c r="O315" s="1">
        <v>0.99</v>
      </c>
      <c r="P315" s="1">
        <v>0</v>
      </c>
      <c r="Q315" s="1">
        <v>0</v>
      </c>
      <c r="R315" s="79">
        <v>2215555635</v>
      </c>
      <c r="S315" s="68" t="s">
        <v>71</v>
      </c>
    </row>
    <row r="316" spans="1:19" x14ac:dyDescent="0.25">
      <c r="A316" s="11" t="s">
        <v>72</v>
      </c>
      <c r="B316" s="65" t="s">
        <v>20</v>
      </c>
      <c r="C316" s="66">
        <v>0.06</v>
      </c>
      <c r="D316" s="65" t="s">
        <v>21</v>
      </c>
      <c r="E316" s="65" t="s">
        <v>73</v>
      </c>
      <c r="F316" s="66" t="s">
        <v>23</v>
      </c>
      <c r="I316" s="1">
        <v>30000</v>
      </c>
      <c r="J316" s="1" t="s">
        <v>25</v>
      </c>
      <c r="K316" s="1" t="s">
        <v>25</v>
      </c>
      <c r="L316" s="1" t="s">
        <v>25</v>
      </c>
      <c r="M316" s="1" t="s">
        <v>26</v>
      </c>
      <c r="N316" s="1" t="s">
        <v>74</v>
      </c>
      <c r="O316" s="1">
        <v>0.98</v>
      </c>
      <c r="P316" s="1">
        <v>0</v>
      </c>
      <c r="Q316" s="1">
        <v>0</v>
      </c>
      <c r="R316" s="79">
        <v>2211553923</v>
      </c>
      <c r="S316" s="68" t="s">
        <v>75</v>
      </c>
    </row>
    <row r="317" spans="1:19" x14ac:dyDescent="0.25">
      <c r="A317" s="11" t="s">
        <v>76</v>
      </c>
      <c r="B317" s="65" t="s">
        <v>20</v>
      </c>
      <c r="C317" s="66">
        <v>0.06</v>
      </c>
      <c r="D317" s="65" t="s">
        <v>21</v>
      </c>
      <c r="E317" s="65" t="s">
        <v>22</v>
      </c>
      <c r="F317" s="66" t="s">
        <v>23</v>
      </c>
      <c r="I317" s="1">
        <v>40000</v>
      </c>
      <c r="J317" s="1" t="s">
        <v>25</v>
      </c>
      <c r="K317" s="1" t="s">
        <v>25</v>
      </c>
      <c r="L317" s="1" t="s">
        <v>25</v>
      </c>
      <c r="M317" s="1" t="s">
        <v>26</v>
      </c>
      <c r="N317" s="1" t="s">
        <v>77</v>
      </c>
      <c r="O317" s="1">
        <v>0.99</v>
      </c>
      <c r="P317" s="1">
        <v>0</v>
      </c>
      <c r="Q317" s="1">
        <v>0</v>
      </c>
      <c r="R317" s="79">
        <v>6214555484</v>
      </c>
      <c r="S317" s="68" t="s">
        <v>78</v>
      </c>
    </row>
    <row r="318" spans="1:19" x14ac:dyDescent="0.25">
      <c r="A318" s="11" t="s">
        <v>79</v>
      </c>
      <c r="B318" s="65" t="s">
        <v>20</v>
      </c>
      <c r="C318" s="66">
        <v>0.06</v>
      </c>
      <c r="D318" s="65" t="s">
        <v>21</v>
      </c>
      <c r="E318" s="65" t="s">
        <v>60</v>
      </c>
      <c r="F318" s="66" t="s">
        <v>23</v>
      </c>
      <c r="I318" s="1">
        <v>50000</v>
      </c>
      <c r="J318" s="1" t="s">
        <v>25</v>
      </c>
      <c r="K318" s="1" t="s">
        <v>25</v>
      </c>
      <c r="L318" s="1" t="s">
        <v>25</v>
      </c>
      <c r="M318" s="1" t="s">
        <v>26</v>
      </c>
      <c r="N318" s="1" t="s">
        <v>80</v>
      </c>
      <c r="O318" s="1">
        <v>0.98</v>
      </c>
      <c r="P318" s="1">
        <v>0</v>
      </c>
      <c r="Q318" s="1">
        <v>0</v>
      </c>
      <c r="R318" s="79">
        <v>1216553932</v>
      </c>
      <c r="S318" s="68" t="s">
        <v>81</v>
      </c>
    </row>
    <row r="319" spans="1:19" x14ac:dyDescent="0.25">
      <c r="A319" s="11" t="s">
        <v>82</v>
      </c>
      <c r="B319" s="65" t="s">
        <v>20</v>
      </c>
      <c r="C319" s="66">
        <v>0.06</v>
      </c>
      <c r="D319" s="65" t="s">
        <v>21</v>
      </c>
      <c r="E319" s="65" t="s">
        <v>53</v>
      </c>
      <c r="F319" s="66" t="s">
        <v>23</v>
      </c>
      <c r="I319" s="1">
        <v>35000</v>
      </c>
      <c r="J319" s="1" t="s">
        <v>25</v>
      </c>
      <c r="K319" s="1" t="s">
        <v>25</v>
      </c>
      <c r="L319" s="1" t="s">
        <v>25</v>
      </c>
      <c r="M319" s="1" t="s">
        <v>26</v>
      </c>
      <c r="N319" s="1" t="s">
        <v>83</v>
      </c>
      <c r="O319" s="1">
        <v>0.98</v>
      </c>
      <c r="P319" s="1">
        <v>0</v>
      </c>
      <c r="Q319" s="1">
        <v>0</v>
      </c>
      <c r="R319" s="79">
        <v>6217553908</v>
      </c>
      <c r="S319" s="68" t="s">
        <v>84</v>
      </c>
    </row>
    <row r="320" spans="1:19" x14ac:dyDescent="0.25">
      <c r="A320" s="11" t="s">
        <v>85</v>
      </c>
      <c r="B320" s="65" t="s">
        <v>20</v>
      </c>
      <c r="C320" s="66">
        <v>0.06</v>
      </c>
      <c r="D320" s="65" t="s">
        <v>21</v>
      </c>
      <c r="E320" s="65" t="s">
        <v>60</v>
      </c>
      <c r="F320" s="66" t="s">
        <v>23</v>
      </c>
      <c r="I320" s="1">
        <v>45000</v>
      </c>
      <c r="J320" s="1" t="s">
        <v>25</v>
      </c>
      <c r="K320" s="1" t="s">
        <v>25</v>
      </c>
      <c r="L320" s="1" t="s">
        <v>25</v>
      </c>
      <c r="M320" s="1" t="s">
        <v>26</v>
      </c>
      <c r="N320" s="1" t="s">
        <v>86</v>
      </c>
      <c r="O320" s="1">
        <v>0.98</v>
      </c>
      <c r="P320" s="1">
        <v>0</v>
      </c>
      <c r="Q320" s="1">
        <v>0</v>
      </c>
      <c r="R320" s="79">
        <v>2213553935</v>
      </c>
      <c r="S320" s="68" t="s">
        <v>87</v>
      </c>
    </row>
    <row r="321" spans="1:19" x14ac:dyDescent="0.25">
      <c r="A321" s="11" t="s">
        <v>88</v>
      </c>
      <c r="B321" s="65" t="s">
        <v>20</v>
      </c>
      <c r="C321" s="66">
        <v>0.06</v>
      </c>
      <c r="D321" s="65" t="s">
        <v>21</v>
      </c>
      <c r="E321" s="65" t="s">
        <v>73</v>
      </c>
      <c r="F321" s="66" t="s">
        <v>23</v>
      </c>
      <c r="I321" s="1">
        <v>30000</v>
      </c>
      <c r="J321" s="1" t="s">
        <v>25</v>
      </c>
      <c r="K321" s="1" t="s">
        <v>25</v>
      </c>
      <c r="L321" s="1" t="s">
        <v>25</v>
      </c>
      <c r="M321" s="1" t="s">
        <v>26</v>
      </c>
      <c r="N321" s="1" t="s">
        <v>89</v>
      </c>
      <c r="O321" s="1">
        <v>0.98</v>
      </c>
      <c r="P321" s="1">
        <v>0</v>
      </c>
      <c r="Q321" s="1">
        <v>0</v>
      </c>
      <c r="R321" s="79">
        <v>2213553970</v>
      </c>
      <c r="S321" s="68" t="s">
        <v>90</v>
      </c>
    </row>
    <row r="322" spans="1:19" x14ac:dyDescent="0.25">
      <c r="A322" s="11" t="s">
        <v>91</v>
      </c>
      <c r="B322" s="65" t="s">
        <v>20</v>
      </c>
      <c r="C322" s="66">
        <v>0.06</v>
      </c>
      <c r="D322" s="65" t="s">
        <v>21</v>
      </c>
      <c r="E322" s="65" t="s">
        <v>53</v>
      </c>
      <c r="F322" s="66" t="s">
        <v>23</v>
      </c>
      <c r="I322" s="1">
        <v>25000</v>
      </c>
      <c r="J322" s="1" t="s">
        <v>25</v>
      </c>
      <c r="K322" s="1" t="s">
        <v>25</v>
      </c>
      <c r="L322" s="1" t="s">
        <v>25</v>
      </c>
      <c r="M322" s="1" t="s">
        <v>26</v>
      </c>
      <c r="N322" s="1" t="s">
        <v>92</v>
      </c>
      <c r="O322" s="1">
        <v>0.97</v>
      </c>
      <c r="P322" s="1">
        <v>0</v>
      </c>
      <c r="Q322" s="1">
        <v>0</v>
      </c>
      <c r="R322" s="79">
        <v>2211555503</v>
      </c>
      <c r="S322" s="68" t="s">
        <v>93</v>
      </c>
    </row>
    <row r="323" spans="1:19" x14ac:dyDescent="0.25">
      <c r="A323" s="11" t="s">
        <v>94</v>
      </c>
      <c r="B323" s="65" t="s">
        <v>20</v>
      </c>
      <c r="C323" s="66">
        <v>0.06</v>
      </c>
      <c r="D323" s="65" t="s">
        <v>21</v>
      </c>
      <c r="E323" s="65" t="s">
        <v>31</v>
      </c>
      <c r="F323" s="66" t="s">
        <v>23</v>
      </c>
      <c r="I323" s="1">
        <v>60000</v>
      </c>
      <c r="J323" s="1" t="s">
        <v>25</v>
      </c>
      <c r="K323" s="1" t="s">
        <v>25</v>
      </c>
      <c r="L323" s="1" t="s">
        <v>25</v>
      </c>
      <c r="M323" s="1" t="s">
        <v>26</v>
      </c>
      <c r="N323" s="1" t="s">
        <v>95</v>
      </c>
      <c r="O323" s="1">
        <v>0.97</v>
      </c>
      <c r="P323" s="1">
        <v>0</v>
      </c>
      <c r="Q323" s="1">
        <v>0</v>
      </c>
      <c r="R323" s="79">
        <v>2211553974</v>
      </c>
      <c r="S323" s="68" t="s">
        <v>96</v>
      </c>
    </row>
    <row r="324" spans="1:19" x14ac:dyDescent="0.25">
      <c r="A324" s="11" t="s">
        <v>97</v>
      </c>
      <c r="B324" s="65" t="s">
        <v>20</v>
      </c>
      <c r="C324" s="66">
        <v>7.0000000000000007E-2</v>
      </c>
      <c r="D324" s="65" t="s">
        <v>21</v>
      </c>
      <c r="E324" s="65" t="s">
        <v>22</v>
      </c>
      <c r="F324" s="66" t="s">
        <v>23</v>
      </c>
      <c r="I324" s="1">
        <v>40000</v>
      </c>
      <c r="J324" s="1" t="s">
        <v>25</v>
      </c>
      <c r="K324" s="1" t="s">
        <v>25</v>
      </c>
      <c r="L324" s="1" t="s">
        <v>25</v>
      </c>
      <c r="M324" s="1" t="s">
        <v>26</v>
      </c>
      <c r="N324" s="1" t="s">
        <v>98</v>
      </c>
      <c r="O324" s="1">
        <v>0.98</v>
      </c>
      <c r="P324" s="1">
        <v>0</v>
      </c>
      <c r="Q324" s="1">
        <v>0</v>
      </c>
      <c r="R324" s="79">
        <v>6214555490</v>
      </c>
      <c r="S324" s="68" t="s">
        <v>99</v>
      </c>
    </row>
    <row r="325" spans="1:19" x14ac:dyDescent="0.25">
      <c r="A325" s="11" t="s">
        <v>100</v>
      </c>
      <c r="B325" s="65" t="s">
        <v>20</v>
      </c>
      <c r="C325" s="66">
        <v>7.0000000000000007E-2</v>
      </c>
      <c r="D325" s="65" t="s">
        <v>21</v>
      </c>
      <c r="E325" s="65" t="s">
        <v>22</v>
      </c>
      <c r="F325" s="66" t="s">
        <v>23</v>
      </c>
      <c r="I325" s="1">
        <v>45000</v>
      </c>
      <c r="J325" s="1" t="s">
        <v>25</v>
      </c>
      <c r="K325" s="1" t="s">
        <v>25</v>
      </c>
      <c r="L325" s="1" t="s">
        <v>25</v>
      </c>
      <c r="M325" s="1" t="s">
        <v>26</v>
      </c>
      <c r="N325" s="1" t="s">
        <v>101</v>
      </c>
      <c r="O325" s="1">
        <v>0.96</v>
      </c>
      <c r="P325" s="1">
        <v>0</v>
      </c>
      <c r="Q325" s="1">
        <v>0</v>
      </c>
      <c r="R325" s="79">
        <v>5211553883</v>
      </c>
      <c r="S325" s="68" t="s">
        <v>102</v>
      </c>
    </row>
    <row r="326" spans="1:19" x14ac:dyDescent="0.25">
      <c r="A326" s="11" t="s">
        <v>103</v>
      </c>
      <c r="B326" s="65" t="s">
        <v>20</v>
      </c>
      <c r="C326" s="66">
        <v>7.0000000000000007E-2</v>
      </c>
      <c r="D326" s="65" t="s">
        <v>21</v>
      </c>
      <c r="E326" s="65" t="s">
        <v>22</v>
      </c>
      <c r="F326" s="66" t="s">
        <v>23</v>
      </c>
      <c r="I326" s="1">
        <v>40000</v>
      </c>
      <c r="J326" s="1" t="s">
        <v>25</v>
      </c>
      <c r="K326" s="1" t="s">
        <v>25</v>
      </c>
      <c r="L326" s="1" t="s">
        <v>25</v>
      </c>
      <c r="M326" s="1" t="s">
        <v>26</v>
      </c>
      <c r="N326" s="1" t="s">
        <v>104</v>
      </c>
      <c r="O326" s="1">
        <v>0.99</v>
      </c>
      <c r="P326" s="1">
        <v>0</v>
      </c>
      <c r="Q326" s="1">
        <v>0</v>
      </c>
      <c r="R326" s="79">
        <v>5211553915</v>
      </c>
      <c r="S326" s="68" t="s">
        <v>105</v>
      </c>
    </row>
    <row r="327" spans="1:19" x14ac:dyDescent="0.25">
      <c r="A327" s="11" t="s">
        <v>106</v>
      </c>
      <c r="B327" s="65" t="s">
        <v>20</v>
      </c>
      <c r="C327" s="66">
        <v>7.0000000000000007E-2</v>
      </c>
      <c r="D327" s="65" t="s">
        <v>21</v>
      </c>
      <c r="E327" s="65" t="s">
        <v>60</v>
      </c>
      <c r="F327" s="66" t="s">
        <v>23</v>
      </c>
      <c r="I327" s="1">
        <v>45000</v>
      </c>
      <c r="J327" s="1" t="s">
        <v>25</v>
      </c>
      <c r="K327" s="1" t="s">
        <v>25</v>
      </c>
      <c r="L327" s="1" t="s">
        <v>25</v>
      </c>
      <c r="M327" s="1" t="s">
        <v>26</v>
      </c>
      <c r="N327" s="1" t="s">
        <v>107</v>
      </c>
      <c r="O327" s="1">
        <v>0.98</v>
      </c>
      <c r="P327" s="1">
        <v>0</v>
      </c>
      <c r="Q327" s="1">
        <v>0</v>
      </c>
      <c r="R327" s="79">
        <v>2211555483</v>
      </c>
      <c r="S327" s="68" t="s">
        <v>108</v>
      </c>
    </row>
    <row r="328" spans="1:19" x14ac:dyDescent="0.25">
      <c r="A328" s="11" t="s">
        <v>109</v>
      </c>
      <c r="B328" s="65" t="s">
        <v>20</v>
      </c>
      <c r="C328" s="66">
        <v>7.0000000000000007E-2</v>
      </c>
      <c r="D328" s="65" t="s">
        <v>21</v>
      </c>
      <c r="E328" s="65" t="s">
        <v>73</v>
      </c>
      <c r="F328" s="66" t="s">
        <v>23</v>
      </c>
      <c r="I328" s="1">
        <v>25000</v>
      </c>
      <c r="J328" s="1" t="s">
        <v>25</v>
      </c>
      <c r="K328" s="1" t="s">
        <v>25</v>
      </c>
      <c r="L328" s="1" t="s">
        <v>25</v>
      </c>
      <c r="M328" s="1" t="s">
        <v>26</v>
      </c>
      <c r="N328" s="1" t="s">
        <v>110</v>
      </c>
      <c r="O328" s="1">
        <v>0.97</v>
      </c>
      <c r="P328" s="1">
        <v>0</v>
      </c>
      <c r="Q328" s="1">
        <v>0</v>
      </c>
      <c r="R328" s="79">
        <v>2215553967</v>
      </c>
      <c r="S328" s="68" t="s">
        <v>111</v>
      </c>
    </row>
    <row r="329" spans="1:19" x14ac:dyDescent="0.25">
      <c r="A329" s="11" t="s">
        <v>112</v>
      </c>
      <c r="B329" s="65" t="s">
        <v>20</v>
      </c>
      <c r="C329" s="66">
        <v>7.0000000000000007E-2</v>
      </c>
      <c r="D329" s="65" t="s">
        <v>21</v>
      </c>
      <c r="E329" s="65" t="s">
        <v>60</v>
      </c>
      <c r="F329" s="66" t="s">
        <v>23</v>
      </c>
      <c r="I329" s="1">
        <v>40000</v>
      </c>
      <c r="J329" s="1" t="s">
        <v>25</v>
      </c>
      <c r="K329" s="1" t="s">
        <v>25</v>
      </c>
      <c r="L329" s="1" t="s">
        <v>25</v>
      </c>
      <c r="M329" s="1" t="s">
        <v>26</v>
      </c>
      <c r="N329" s="1" t="s">
        <v>113</v>
      </c>
      <c r="O329" s="1">
        <v>0.98</v>
      </c>
      <c r="P329" s="1">
        <v>0</v>
      </c>
      <c r="Q329" s="1">
        <v>0</v>
      </c>
      <c r="R329" s="79">
        <v>6214555486</v>
      </c>
      <c r="S329" s="68" t="s">
        <v>114</v>
      </c>
    </row>
    <row r="330" spans="1:19" x14ac:dyDescent="0.25">
      <c r="A330" s="11" t="s">
        <v>115</v>
      </c>
      <c r="B330" s="65" t="s">
        <v>20</v>
      </c>
      <c r="C330" s="66">
        <v>0.08</v>
      </c>
      <c r="D330" s="65" t="s">
        <v>21</v>
      </c>
      <c r="E330" s="65" t="s">
        <v>53</v>
      </c>
      <c r="F330" s="66" t="s">
        <v>23</v>
      </c>
      <c r="I330" s="1">
        <v>35000</v>
      </c>
      <c r="J330" s="1" t="s">
        <v>25</v>
      </c>
      <c r="K330" s="1" t="s">
        <v>25</v>
      </c>
      <c r="L330" s="1" t="s">
        <v>25</v>
      </c>
      <c r="M330" s="1" t="s">
        <v>26</v>
      </c>
      <c r="N330" s="1" t="s">
        <v>116</v>
      </c>
      <c r="O330" s="1">
        <v>0.97</v>
      </c>
      <c r="P330" s="1">
        <v>0</v>
      </c>
      <c r="Q330" s="1">
        <v>0</v>
      </c>
      <c r="R330" s="79">
        <v>1216555487</v>
      </c>
      <c r="S330" s="68" t="s">
        <v>117</v>
      </c>
    </row>
    <row r="331" spans="1:19" x14ac:dyDescent="0.25">
      <c r="A331" s="11" t="s">
        <v>118</v>
      </c>
      <c r="B331" s="65" t="s">
        <v>20</v>
      </c>
      <c r="C331" s="66">
        <v>0.08</v>
      </c>
      <c r="D331" s="65" t="s">
        <v>21</v>
      </c>
      <c r="E331" s="65" t="s">
        <v>73</v>
      </c>
      <c r="F331" s="66" t="s">
        <v>23</v>
      </c>
      <c r="I331" s="1">
        <v>30000</v>
      </c>
      <c r="J331" s="1" t="s">
        <v>25</v>
      </c>
      <c r="K331" s="1" t="s">
        <v>25</v>
      </c>
      <c r="L331" s="1" t="s">
        <v>25</v>
      </c>
      <c r="M331" s="1" t="s">
        <v>26</v>
      </c>
      <c r="N331" s="1" t="s">
        <v>119</v>
      </c>
      <c r="O331" s="1">
        <v>0.99</v>
      </c>
      <c r="P331" s="1">
        <v>0</v>
      </c>
      <c r="Q331" s="1">
        <v>0</v>
      </c>
      <c r="R331" s="79">
        <v>6217553889</v>
      </c>
      <c r="S331" s="68" t="s">
        <v>120</v>
      </c>
    </row>
    <row r="332" spans="1:19" x14ac:dyDescent="0.25">
      <c r="A332" s="11" t="s">
        <v>121</v>
      </c>
      <c r="B332" s="65" t="s">
        <v>20</v>
      </c>
      <c r="C332" s="66">
        <v>0.08</v>
      </c>
      <c r="D332" s="65" t="s">
        <v>21</v>
      </c>
      <c r="E332" s="65" t="s">
        <v>73</v>
      </c>
      <c r="F332" s="66" t="s">
        <v>23</v>
      </c>
      <c r="I332" s="1">
        <v>30000</v>
      </c>
      <c r="J332" s="1" t="s">
        <v>25</v>
      </c>
      <c r="K332" s="1" t="s">
        <v>25</v>
      </c>
      <c r="L332" s="1" t="s">
        <v>25</v>
      </c>
      <c r="M332" s="1" t="s">
        <v>26</v>
      </c>
      <c r="N332" s="1" t="s">
        <v>122</v>
      </c>
      <c r="O332" s="1">
        <v>0.98</v>
      </c>
      <c r="P332" s="1">
        <v>0</v>
      </c>
      <c r="Q332" s="1">
        <v>0</v>
      </c>
      <c r="R332" s="79">
        <v>5212555611</v>
      </c>
      <c r="S332" s="68" t="s">
        <v>123</v>
      </c>
    </row>
    <row r="333" spans="1:19" x14ac:dyDescent="0.25">
      <c r="A333" s="11" t="s">
        <v>124</v>
      </c>
      <c r="B333" s="65" t="s">
        <v>20</v>
      </c>
      <c r="C333" s="66">
        <v>0.08</v>
      </c>
      <c r="D333" s="65" t="s">
        <v>21</v>
      </c>
      <c r="E333" s="65" t="s">
        <v>22</v>
      </c>
      <c r="F333" s="66" t="s">
        <v>23</v>
      </c>
      <c r="I333" s="1">
        <v>40000</v>
      </c>
      <c r="J333" s="1" t="s">
        <v>25</v>
      </c>
      <c r="K333" s="1" t="s">
        <v>25</v>
      </c>
      <c r="L333" s="1" t="s">
        <v>25</v>
      </c>
      <c r="M333" s="1" t="s">
        <v>26</v>
      </c>
      <c r="N333" s="1" t="s">
        <v>125</v>
      </c>
      <c r="O333" s="1">
        <v>0.98</v>
      </c>
      <c r="P333" s="1">
        <v>0</v>
      </c>
      <c r="Q333" s="1">
        <v>0</v>
      </c>
      <c r="R333" s="79">
        <v>5212553948</v>
      </c>
      <c r="S333" s="68" t="s">
        <v>126</v>
      </c>
    </row>
    <row r="334" spans="1:19" x14ac:dyDescent="0.25">
      <c r="A334" s="11" t="s">
        <v>127</v>
      </c>
      <c r="B334" s="65" t="s">
        <v>20</v>
      </c>
      <c r="C334" s="66">
        <v>0.09</v>
      </c>
      <c r="D334" s="65" t="s">
        <v>21</v>
      </c>
      <c r="E334" s="65" t="s">
        <v>73</v>
      </c>
      <c r="F334" s="66" t="s">
        <v>23</v>
      </c>
      <c r="I334" s="1">
        <v>25000</v>
      </c>
      <c r="J334" s="1" t="s">
        <v>25</v>
      </c>
      <c r="K334" s="1" t="s">
        <v>25</v>
      </c>
      <c r="L334" s="1" t="s">
        <v>25</v>
      </c>
      <c r="M334" s="1" t="s">
        <v>26</v>
      </c>
      <c r="N334" s="1" t="s">
        <v>128</v>
      </c>
      <c r="O334" s="1">
        <v>0.95</v>
      </c>
      <c r="P334" s="1">
        <v>0</v>
      </c>
      <c r="Q334" s="1">
        <v>0</v>
      </c>
      <c r="R334" s="79">
        <v>2213553911</v>
      </c>
      <c r="S334" s="68" t="s">
        <v>129</v>
      </c>
    </row>
    <row r="335" spans="1:19" x14ac:dyDescent="0.25">
      <c r="A335" s="11" t="s">
        <v>130</v>
      </c>
      <c r="B335" s="65" t="s">
        <v>20</v>
      </c>
      <c r="C335" s="66">
        <v>0.1</v>
      </c>
      <c r="D335" s="65" t="s">
        <v>21</v>
      </c>
      <c r="E335" s="65" t="s">
        <v>131</v>
      </c>
      <c r="F335" s="66" t="s">
        <v>23</v>
      </c>
      <c r="I335" s="1">
        <v>120000</v>
      </c>
      <c r="J335" s="1" t="s">
        <v>25</v>
      </c>
      <c r="K335" s="1" t="s">
        <v>25</v>
      </c>
      <c r="L335" s="1" t="s">
        <v>25</v>
      </c>
      <c r="M335" s="1" t="s">
        <v>26</v>
      </c>
      <c r="N335" s="1" t="s">
        <v>132</v>
      </c>
      <c r="O335" s="1">
        <v>0.99</v>
      </c>
      <c r="P335" s="1">
        <v>0</v>
      </c>
      <c r="Q335" s="1">
        <v>0</v>
      </c>
      <c r="R335" s="79">
        <v>6214554184</v>
      </c>
      <c r="S335" s="68" t="s">
        <v>133</v>
      </c>
    </row>
    <row r="336" spans="1:19" x14ac:dyDescent="0.25">
      <c r="A336" s="11" t="s">
        <v>134</v>
      </c>
      <c r="B336" s="65" t="s">
        <v>20</v>
      </c>
      <c r="C336" s="66">
        <v>0.11</v>
      </c>
      <c r="D336" s="65" t="s">
        <v>21</v>
      </c>
      <c r="E336" s="65" t="s">
        <v>53</v>
      </c>
      <c r="F336" s="66" t="s">
        <v>23</v>
      </c>
      <c r="I336" s="1">
        <v>35000</v>
      </c>
      <c r="J336" s="1" t="s">
        <v>25</v>
      </c>
      <c r="K336" s="1" t="s">
        <v>25</v>
      </c>
      <c r="L336" s="1" t="s">
        <v>25</v>
      </c>
      <c r="M336" s="1" t="s">
        <v>26</v>
      </c>
      <c r="N336" s="1" t="s">
        <v>135</v>
      </c>
      <c r="O336" s="1">
        <v>0.98</v>
      </c>
      <c r="P336" s="1">
        <v>0</v>
      </c>
      <c r="Q336" s="1">
        <v>0</v>
      </c>
      <c r="R336" s="79">
        <v>5212554192</v>
      </c>
      <c r="S336" s="68" t="s">
        <v>136</v>
      </c>
    </row>
    <row r="337" spans="1:19" x14ac:dyDescent="0.25">
      <c r="A337" s="11" t="s">
        <v>137</v>
      </c>
      <c r="B337" s="65" t="s">
        <v>20</v>
      </c>
      <c r="C337" s="66">
        <v>0.11</v>
      </c>
      <c r="D337" s="65" t="s">
        <v>21</v>
      </c>
      <c r="E337" s="65" t="s">
        <v>24</v>
      </c>
      <c r="F337" s="66" t="s">
        <v>23</v>
      </c>
      <c r="I337" s="1">
        <v>15000</v>
      </c>
      <c r="J337" s="1" t="s">
        <v>25</v>
      </c>
      <c r="K337" s="1" t="s">
        <v>25</v>
      </c>
      <c r="L337" s="1" t="s">
        <v>25</v>
      </c>
      <c r="M337" s="1" t="s">
        <v>26</v>
      </c>
      <c r="N337" s="1" t="s">
        <v>138</v>
      </c>
      <c r="O337" s="1">
        <v>0.97</v>
      </c>
      <c r="P337" s="1">
        <v>0</v>
      </c>
      <c r="Q337" s="1">
        <v>0</v>
      </c>
      <c r="R337" s="79">
        <v>6177188497</v>
      </c>
      <c r="S337" s="68" t="s">
        <v>33</v>
      </c>
    </row>
    <row r="338" spans="1:19" x14ac:dyDescent="0.25">
      <c r="A338" s="11" t="s">
        <v>139</v>
      </c>
      <c r="B338" s="65" t="s">
        <v>20</v>
      </c>
      <c r="C338" s="66">
        <v>0.12</v>
      </c>
      <c r="D338" s="65" t="s">
        <v>21</v>
      </c>
      <c r="E338" s="65" t="s">
        <v>73</v>
      </c>
      <c r="F338" s="66" t="s">
        <v>23</v>
      </c>
      <c r="I338" s="1">
        <v>25000</v>
      </c>
      <c r="J338" s="1" t="s">
        <v>25</v>
      </c>
      <c r="K338" s="1" t="s">
        <v>25</v>
      </c>
      <c r="L338" s="1" t="s">
        <v>25</v>
      </c>
      <c r="M338" s="1" t="s">
        <v>26</v>
      </c>
      <c r="N338" s="1" t="s">
        <v>140</v>
      </c>
      <c r="O338" s="1">
        <v>0.97</v>
      </c>
      <c r="P338" s="1">
        <v>0</v>
      </c>
      <c r="Q338" s="1">
        <v>0</v>
      </c>
      <c r="R338" s="79">
        <v>2215553898</v>
      </c>
      <c r="S338" s="68" t="s">
        <v>141</v>
      </c>
    </row>
    <row r="339" spans="1:19" x14ac:dyDescent="0.25">
      <c r="A339" s="11" t="s">
        <v>142</v>
      </c>
      <c r="B339" s="65" t="s">
        <v>20</v>
      </c>
      <c r="C339" s="66">
        <v>0.13</v>
      </c>
      <c r="D339" s="65" t="s">
        <v>21</v>
      </c>
      <c r="E339" s="65" t="s">
        <v>24</v>
      </c>
      <c r="F339" s="66" t="s">
        <v>23</v>
      </c>
      <c r="I339" s="1">
        <v>25000</v>
      </c>
      <c r="J339" s="1" t="s">
        <v>25</v>
      </c>
      <c r="K339" s="1" t="s">
        <v>25</v>
      </c>
      <c r="L339" s="1" t="s">
        <v>25</v>
      </c>
      <c r="M339" s="1" t="s">
        <v>26</v>
      </c>
      <c r="N339" s="1" t="s">
        <v>143</v>
      </c>
      <c r="O339" s="1">
        <v>0.95</v>
      </c>
      <c r="P339" s="1">
        <v>0</v>
      </c>
      <c r="Q339" s="1">
        <v>0</v>
      </c>
      <c r="R339" s="79">
        <v>2211554196</v>
      </c>
      <c r="S339" s="68" t="s">
        <v>144</v>
      </c>
    </row>
    <row r="340" spans="1:19" x14ac:dyDescent="0.25">
      <c r="A340" s="11" t="s">
        <v>145</v>
      </c>
      <c r="B340" s="65" t="s">
        <v>20</v>
      </c>
      <c r="C340" s="66">
        <v>0.14000000000000001</v>
      </c>
      <c r="D340" s="65" t="s">
        <v>21</v>
      </c>
      <c r="E340" s="65" t="s">
        <v>73</v>
      </c>
      <c r="F340" s="66" t="s">
        <v>23</v>
      </c>
      <c r="I340" s="1">
        <v>30000</v>
      </c>
      <c r="J340" s="1" t="s">
        <v>25</v>
      </c>
      <c r="K340" s="1" t="s">
        <v>25</v>
      </c>
      <c r="L340" s="1" t="s">
        <v>25</v>
      </c>
      <c r="M340" s="1" t="s">
        <v>26</v>
      </c>
      <c r="N340" s="1" t="s">
        <v>146</v>
      </c>
      <c r="O340" s="1">
        <v>0.96</v>
      </c>
      <c r="P340" s="1">
        <v>0</v>
      </c>
      <c r="Q340" s="1">
        <v>0</v>
      </c>
      <c r="R340" s="79">
        <v>6217555499</v>
      </c>
      <c r="S340" s="68" t="s">
        <v>147</v>
      </c>
    </row>
    <row r="341" spans="1:19" x14ac:dyDescent="0.25">
      <c r="A341" s="11" t="s">
        <v>148</v>
      </c>
      <c r="B341" s="65" t="s">
        <v>20</v>
      </c>
      <c r="C341" s="66">
        <v>0.14000000000000001</v>
      </c>
      <c r="D341" s="65" t="s">
        <v>21</v>
      </c>
      <c r="E341" s="65" t="s">
        <v>53</v>
      </c>
      <c r="F341" s="66" t="s">
        <v>23</v>
      </c>
      <c r="I341" s="1">
        <v>35000</v>
      </c>
      <c r="J341" s="1" t="s">
        <v>25</v>
      </c>
      <c r="K341" s="1" t="s">
        <v>25</v>
      </c>
      <c r="L341" s="1" t="s">
        <v>25</v>
      </c>
      <c r="M341" s="1" t="s">
        <v>26</v>
      </c>
      <c r="N341" s="1" t="s">
        <v>149</v>
      </c>
      <c r="O341" s="1">
        <v>0.99</v>
      </c>
      <c r="P341" s="1">
        <v>0</v>
      </c>
      <c r="Q341" s="1">
        <v>0</v>
      </c>
      <c r="R341" s="79">
        <v>6213554185</v>
      </c>
      <c r="S341" s="68" t="s">
        <v>150</v>
      </c>
    </row>
    <row r="342" spans="1:19" x14ac:dyDescent="0.25">
      <c r="A342" s="11" t="s">
        <v>151</v>
      </c>
      <c r="B342" s="65" t="s">
        <v>20</v>
      </c>
      <c r="C342" s="66">
        <v>0.14000000000000001</v>
      </c>
      <c r="D342" s="65" t="s">
        <v>21</v>
      </c>
      <c r="E342" s="65" t="s">
        <v>73</v>
      </c>
      <c r="F342" s="66" t="s">
        <v>23</v>
      </c>
      <c r="I342" s="1">
        <v>40000</v>
      </c>
      <c r="J342" s="1" t="s">
        <v>25</v>
      </c>
      <c r="K342" s="1" t="s">
        <v>25</v>
      </c>
      <c r="L342" s="1" t="s">
        <v>25</v>
      </c>
      <c r="M342" s="1" t="s">
        <v>26</v>
      </c>
      <c r="N342" s="1" t="s">
        <v>152</v>
      </c>
      <c r="O342" s="1">
        <v>0.98</v>
      </c>
      <c r="P342" s="1">
        <v>0</v>
      </c>
      <c r="Q342" s="1">
        <v>0</v>
      </c>
      <c r="R342" s="79">
        <v>5212555609</v>
      </c>
      <c r="S342" s="68" t="s">
        <v>153</v>
      </c>
    </row>
    <row r="343" spans="1:19" x14ac:dyDescent="0.25">
      <c r="A343" s="11" t="s">
        <v>154</v>
      </c>
      <c r="B343" s="65" t="s">
        <v>20</v>
      </c>
      <c r="C343" s="66">
        <v>0.18</v>
      </c>
      <c r="D343" s="65" t="s">
        <v>21</v>
      </c>
      <c r="E343" s="65" t="s">
        <v>155</v>
      </c>
      <c r="F343" s="66" t="s">
        <v>23</v>
      </c>
      <c r="I343" s="1">
        <v>30000</v>
      </c>
      <c r="J343" s="1" t="s">
        <v>25</v>
      </c>
      <c r="K343" s="1" t="s">
        <v>156</v>
      </c>
      <c r="L343" s="1" t="s">
        <v>157</v>
      </c>
      <c r="M343" s="1" t="s">
        <v>158</v>
      </c>
      <c r="N343" s="1" t="s">
        <v>159</v>
      </c>
      <c r="O343" s="1">
        <v>0.98</v>
      </c>
      <c r="P343" s="1">
        <v>70.099999999999994</v>
      </c>
      <c r="Q343" s="1">
        <v>67</v>
      </c>
      <c r="R343" s="79">
        <v>5211555492</v>
      </c>
      <c r="S343" s="68" t="s">
        <v>160</v>
      </c>
    </row>
    <row r="344" spans="1:19" x14ac:dyDescent="0.25">
      <c r="A344" s="11" t="s">
        <v>161</v>
      </c>
      <c r="B344" s="65" t="s">
        <v>20</v>
      </c>
      <c r="C344" s="66">
        <v>0.18</v>
      </c>
      <c r="D344" s="65" t="s">
        <v>21</v>
      </c>
      <c r="E344" s="65" t="s">
        <v>155</v>
      </c>
      <c r="F344" s="66" t="s">
        <v>23</v>
      </c>
      <c r="I344" s="1">
        <v>30000</v>
      </c>
      <c r="J344" s="1" t="s">
        <v>25</v>
      </c>
      <c r="K344" s="1" t="s">
        <v>162</v>
      </c>
      <c r="L344" s="1" t="s">
        <v>157</v>
      </c>
      <c r="M344" s="1" t="s">
        <v>158</v>
      </c>
      <c r="N344" s="1" t="s">
        <v>163</v>
      </c>
      <c r="O344" s="1">
        <v>0.97</v>
      </c>
      <c r="P344" s="1">
        <v>72.5</v>
      </c>
      <c r="Q344" s="1">
        <v>66</v>
      </c>
      <c r="R344" s="79">
        <v>6213555494</v>
      </c>
      <c r="S344" s="68" t="s">
        <v>164</v>
      </c>
    </row>
    <row r="345" spans="1:19" x14ac:dyDescent="0.25">
      <c r="A345" s="11" t="s">
        <v>165</v>
      </c>
      <c r="B345" s="65" t="s">
        <v>20</v>
      </c>
      <c r="C345" s="66">
        <v>0.18</v>
      </c>
      <c r="D345" s="65" t="s">
        <v>21</v>
      </c>
      <c r="E345" s="65" t="s">
        <v>155</v>
      </c>
      <c r="F345" s="66" t="s">
        <v>23</v>
      </c>
      <c r="I345" s="1">
        <v>25000</v>
      </c>
      <c r="J345" s="1" t="s">
        <v>25</v>
      </c>
      <c r="K345" s="1" t="s">
        <v>162</v>
      </c>
      <c r="L345" s="1" t="s">
        <v>157</v>
      </c>
      <c r="M345" s="1" t="s">
        <v>158</v>
      </c>
      <c r="N345" s="1" t="s">
        <v>166</v>
      </c>
      <c r="O345" s="1">
        <v>0.98</v>
      </c>
      <c r="P345" s="1">
        <v>72.2</v>
      </c>
      <c r="Q345" s="1">
        <v>60</v>
      </c>
      <c r="R345" s="79">
        <v>2213554159</v>
      </c>
      <c r="S345" s="68" t="s">
        <v>167</v>
      </c>
    </row>
    <row r="346" spans="1:19" x14ac:dyDescent="0.25">
      <c r="A346" s="11" t="s">
        <v>168</v>
      </c>
      <c r="B346" s="65" t="s">
        <v>20</v>
      </c>
      <c r="C346" s="66">
        <v>0.23</v>
      </c>
      <c r="D346" s="65" t="s">
        <v>21</v>
      </c>
      <c r="E346" s="65" t="s">
        <v>169</v>
      </c>
      <c r="F346" s="66" t="s">
        <v>23</v>
      </c>
      <c r="I346" s="1">
        <v>30000</v>
      </c>
      <c r="J346" s="1" t="s">
        <v>25</v>
      </c>
      <c r="K346" s="1" t="s">
        <v>156</v>
      </c>
      <c r="L346" s="1" t="s">
        <v>170</v>
      </c>
      <c r="M346" s="1" t="s">
        <v>171</v>
      </c>
      <c r="N346" s="1" t="s">
        <v>172</v>
      </c>
      <c r="O346" s="1">
        <v>1.03</v>
      </c>
      <c r="P346" s="1">
        <v>62.2</v>
      </c>
      <c r="Q346" s="1">
        <v>60</v>
      </c>
      <c r="R346" s="79">
        <v>1206064938</v>
      </c>
      <c r="S346" s="68" t="s">
        <v>173</v>
      </c>
    </row>
    <row r="347" spans="1:19" x14ac:dyDescent="0.25">
      <c r="A347" s="11" t="s">
        <v>174</v>
      </c>
      <c r="B347" s="65" t="s">
        <v>20</v>
      </c>
      <c r="C347" s="66">
        <v>0.27</v>
      </c>
      <c r="D347" s="65" t="s">
        <v>21</v>
      </c>
      <c r="E347" s="65" t="s">
        <v>169</v>
      </c>
      <c r="F347" s="66" t="s">
        <v>23</v>
      </c>
      <c r="I347" s="1">
        <v>25000</v>
      </c>
      <c r="J347" s="1" t="s">
        <v>25</v>
      </c>
      <c r="K347" s="1" t="s">
        <v>162</v>
      </c>
      <c r="L347" s="1" t="s">
        <v>170</v>
      </c>
      <c r="M347" s="1" t="s">
        <v>171</v>
      </c>
      <c r="N347" s="1" t="s">
        <v>175</v>
      </c>
      <c r="O347" s="1">
        <v>1.01</v>
      </c>
      <c r="P347" s="1">
        <v>64.900000000000006</v>
      </c>
      <c r="Q347" s="1">
        <v>62</v>
      </c>
      <c r="R347" s="79">
        <v>2205065588</v>
      </c>
      <c r="S347" s="68" t="s">
        <v>176</v>
      </c>
    </row>
    <row r="349" spans="1:19" x14ac:dyDescent="0.25">
      <c r="A349" s="65" t="s">
        <v>1082</v>
      </c>
    </row>
    <row r="350" spans="1:19" x14ac:dyDescent="0.25">
      <c r="A350" s="11" t="s">
        <v>356</v>
      </c>
      <c r="B350" s="65" t="s">
        <v>20</v>
      </c>
      <c r="C350" s="66">
        <v>1.1100000000000001</v>
      </c>
      <c r="D350" s="65" t="s">
        <v>1081</v>
      </c>
      <c r="E350" s="65" t="s">
        <v>39</v>
      </c>
      <c r="F350" s="66" t="s">
        <v>23</v>
      </c>
      <c r="G350" s="1">
        <v>0</v>
      </c>
      <c r="H350" s="2" t="e">
        <f>I350/G350-1</f>
        <v>#DIV/0!</v>
      </c>
      <c r="I350" s="1">
        <v>4000</v>
      </c>
      <c r="J350" s="1" t="s">
        <v>25</v>
      </c>
      <c r="K350" s="1" t="s">
        <v>179</v>
      </c>
      <c r="L350" s="1" t="s">
        <v>179</v>
      </c>
      <c r="M350" s="1" t="s">
        <v>191</v>
      </c>
      <c r="N350" s="1" t="s">
        <v>357</v>
      </c>
      <c r="O350" s="1">
        <v>0.99</v>
      </c>
      <c r="P350" s="1">
        <v>61.4</v>
      </c>
      <c r="Q350" s="1">
        <v>59</v>
      </c>
      <c r="R350" s="79">
        <v>14567156</v>
      </c>
      <c r="S350" s="68" t="s">
        <v>358</v>
      </c>
    </row>
    <row r="351" spans="1:19" x14ac:dyDescent="0.25">
      <c r="A351" s="11" t="s">
        <v>388</v>
      </c>
      <c r="B351" s="65" t="s">
        <v>20</v>
      </c>
      <c r="C351" s="66">
        <v>1.2</v>
      </c>
      <c r="D351" s="65" t="s">
        <v>1081</v>
      </c>
      <c r="E351" s="65" t="s">
        <v>46</v>
      </c>
      <c r="F351" s="66" t="s">
        <v>23</v>
      </c>
      <c r="G351" s="1">
        <v>0</v>
      </c>
      <c r="H351" s="2" t="e">
        <f>I351/G351-1</f>
        <v>#DIV/0!</v>
      </c>
      <c r="I351" s="1">
        <v>4000</v>
      </c>
      <c r="J351" s="1" t="s">
        <v>25</v>
      </c>
      <c r="K351" s="1" t="s">
        <v>179</v>
      </c>
      <c r="L351" s="1" t="s">
        <v>156</v>
      </c>
      <c r="M351" s="1" t="s">
        <v>191</v>
      </c>
      <c r="N351" s="1" t="s">
        <v>389</v>
      </c>
      <c r="O351" s="1">
        <v>1</v>
      </c>
      <c r="P351" s="1">
        <v>62.5</v>
      </c>
      <c r="Q351" s="1">
        <v>58</v>
      </c>
      <c r="R351" s="79">
        <v>14567159</v>
      </c>
      <c r="S351" s="68" t="s">
        <v>390</v>
      </c>
    </row>
    <row r="352" spans="1:19" x14ac:dyDescent="0.25">
      <c r="A352" s="11" t="s">
        <v>434</v>
      </c>
      <c r="B352" s="65" t="s">
        <v>20</v>
      </c>
      <c r="C352" s="66">
        <v>2.0299999999999998</v>
      </c>
      <c r="D352" s="65" t="s">
        <v>1072</v>
      </c>
      <c r="E352" s="65" t="s">
        <v>39</v>
      </c>
      <c r="F352" s="66" t="s">
        <v>23</v>
      </c>
      <c r="G352" s="1">
        <v>0</v>
      </c>
      <c r="H352" s="2" t="e">
        <f>I352/G352-1</f>
        <v>#DIV/0!</v>
      </c>
      <c r="I352" s="1">
        <v>5000</v>
      </c>
      <c r="J352" s="1" t="s">
        <v>25</v>
      </c>
      <c r="K352" s="1" t="s">
        <v>179</v>
      </c>
      <c r="L352" s="1" t="s">
        <v>179</v>
      </c>
      <c r="M352" s="1" t="s">
        <v>191</v>
      </c>
      <c r="N352" s="1" t="s">
        <v>435</v>
      </c>
      <c r="O352" s="1">
        <v>0.99</v>
      </c>
      <c r="P352" s="1">
        <v>60.5</v>
      </c>
      <c r="Q352" s="1">
        <v>60</v>
      </c>
      <c r="R352" s="79">
        <v>14607601</v>
      </c>
      <c r="S352" s="68" t="s">
        <v>33</v>
      </c>
    </row>
    <row r="353" spans="1:19" x14ac:dyDescent="0.25">
      <c r="A353" s="11" t="s">
        <v>897</v>
      </c>
      <c r="B353" s="65" t="s">
        <v>869</v>
      </c>
      <c r="C353" s="66">
        <v>2.62</v>
      </c>
      <c r="D353" s="65" t="s">
        <v>1072</v>
      </c>
      <c r="E353" s="65" t="s">
        <v>39</v>
      </c>
      <c r="F353" s="66" t="s">
        <v>23</v>
      </c>
      <c r="G353" s="1">
        <v>0</v>
      </c>
      <c r="H353" s="2" t="e">
        <f>I353/G353-1</f>
        <v>#DIV/0!</v>
      </c>
      <c r="I353" s="1">
        <v>3000</v>
      </c>
      <c r="J353" s="1" t="s">
        <v>25</v>
      </c>
      <c r="K353" s="1" t="s">
        <v>162</v>
      </c>
      <c r="L353" s="1" t="s">
        <v>162</v>
      </c>
      <c r="M353" s="1" t="s">
        <v>265</v>
      </c>
      <c r="N353" s="1" t="s">
        <v>898</v>
      </c>
      <c r="O353" s="1">
        <v>1.19</v>
      </c>
      <c r="P353" s="1">
        <v>56.2</v>
      </c>
      <c r="Q353" s="1">
        <v>65</v>
      </c>
      <c r="R353" s="79">
        <v>1162757804</v>
      </c>
      <c r="S353" s="68" t="s">
        <v>899</v>
      </c>
    </row>
  </sheetData>
  <sortState ref="A284:W291">
    <sortCondition ref="C284:C29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workbookViewId="0">
      <selection activeCell="A2" sqref="A2"/>
    </sheetView>
  </sheetViews>
  <sheetFormatPr defaultColWidth="0" defaultRowHeight="14.25" x14ac:dyDescent="0.2"/>
  <cols>
    <col min="1" max="1" width="12.5" customWidth="1"/>
    <col min="2" max="2" width="9" customWidth="1"/>
    <col min="3" max="3" width="7.375" customWidth="1"/>
    <col min="4" max="4" width="6.625" style="58" customWidth="1"/>
    <col min="5" max="5" width="7.5" customWidth="1"/>
    <col min="6" max="6" width="6" customWidth="1"/>
    <col min="7" max="7" width="7.5" customWidth="1"/>
    <col min="8" max="8" width="8.25" customWidth="1"/>
    <col min="9" max="9" width="7.625" customWidth="1"/>
    <col min="10" max="10" width="11.875" customWidth="1"/>
    <col min="11" max="11" width="6.125" customWidth="1"/>
    <col min="12" max="12" width="5" customWidth="1"/>
    <col min="13" max="13" width="4.25" customWidth="1"/>
    <col min="14" max="14" width="15" customWidth="1"/>
    <col min="15" max="15" width="17" customWidth="1"/>
    <col min="16" max="18" width="5.25" customWidth="1"/>
    <col min="19" max="19" width="11.125" customWidth="1"/>
    <col min="20" max="20" width="11" customWidth="1"/>
    <col min="21" max="208" width="9" customWidth="1"/>
    <col min="209" max="209" width="11.25" customWidth="1"/>
    <col min="210" max="214" width="9" customWidth="1"/>
    <col min="215" max="215" width="0" hidden="1" customWidth="1"/>
    <col min="216" max="216" width="6.125" customWidth="1"/>
    <col min="217" max="217" width="7.25" customWidth="1"/>
    <col min="218" max="251" width="9" customWidth="1"/>
    <col min="252" max="252" width="13.25" customWidth="1"/>
  </cols>
  <sheetData>
    <row r="1" spans="1:26" s="15" customFormat="1" ht="14.25" customHeight="1" x14ac:dyDescent="0.25">
      <c r="A1" s="4" t="s">
        <v>911</v>
      </c>
      <c r="B1" s="5"/>
      <c r="C1" s="6"/>
      <c r="D1" s="18"/>
      <c r="E1" s="7"/>
      <c r="F1" s="6"/>
      <c r="G1" s="8"/>
      <c r="H1" s="19"/>
      <c r="I1" s="8"/>
      <c r="J1" s="9"/>
      <c r="K1" s="8"/>
      <c r="L1" s="8"/>
      <c r="M1" s="8"/>
      <c r="N1" s="8"/>
      <c r="O1" s="8"/>
      <c r="P1" s="8"/>
      <c r="Q1" s="8"/>
      <c r="R1" s="8"/>
      <c r="S1" s="8"/>
      <c r="T1" s="8"/>
      <c r="U1" s="17"/>
      <c r="V1" s="17"/>
      <c r="W1" s="17"/>
      <c r="X1" s="17"/>
      <c r="Y1" s="17"/>
      <c r="Z1" s="17"/>
    </row>
    <row r="2" spans="1:26" ht="15" x14ac:dyDescent="0.25">
      <c r="A2" s="20" t="s">
        <v>930</v>
      </c>
      <c r="B2" s="12" t="s">
        <v>913</v>
      </c>
      <c r="C2" s="13">
        <v>9.26</v>
      </c>
      <c r="D2" s="21" t="s">
        <v>914</v>
      </c>
      <c r="E2" s="12" t="s">
        <v>915</v>
      </c>
      <c r="F2" s="13" t="s">
        <v>916</v>
      </c>
      <c r="G2" s="14" t="s">
        <v>917</v>
      </c>
      <c r="H2" s="17"/>
      <c r="I2" s="14">
        <v>1500</v>
      </c>
      <c r="J2" s="16">
        <f>I2*C2</f>
        <v>13890</v>
      </c>
      <c r="K2" s="17"/>
      <c r="L2" s="14"/>
      <c r="M2" s="14"/>
      <c r="N2" s="14"/>
      <c r="O2" s="14"/>
      <c r="P2" s="14"/>
      <c r="Q2" s="14"/>
      <c r="R2" s="14"/>
      <c r="S2" s="14"/>
      <c r="T2" s="14"/>
    </row>
    <row r="3" spans="1:26" s="15" customFormat="1" ht="14.25" customHeight="1" x14ac:dyDescent="0.25">
      <c r="A3" s="20" t="s">
        <v>919</v>
      </c>
      <c r="B3" s="12" t="s">
        <v>920</v>
      </c>
      <c r="C3" s="13">
        <v>11.31</v>
      </c>
      <c r="D3" s="21" t="s">
        <v>921</v>
      </c>
      <c r="E3" s="12" t="s">
        <v>922</v>
      </c>
      <c r="F3" s="13" t="s">
        <v>916</v>
      </c>
      <c r="G3" s="14" t="s">
        <v>923</v>
      </c>
      <c r="H3" s="17"/>
      <c r="I3" s="14">
        <v>2700</v>
      </c>
      <c r="J3" s="16">
        <f>I3*C3</f>
        <v>30537</v>
      </c>
      <c r="K3" s="17"/>
      <c r="L3" s="14"/>
      <c r="M3" s="14"/>
      <c r="N3" s="14"/>
      <c r="O3" s="14"/>
      <c r="P3" s="14"/>
      <c r="Q3" s="14"/>
      <c r="R3" s="14"/>
      <c r="S3" s="14"/>
      <c r="T3" s="14"/>
      <c r="U3" s="17"/>
      <c r="V3" s="17"/>
      <c r="W3" s="17"/>
      <c r="X3" s="17"/>
      <c r="Y3" s="17"/>
      <c r="Z3" s="17"/>
    </row>
    <row r="4" spans="1:26" s="15" customFormat="1" ht="14.25" customHeight="1" x14ac:dyDescent="0.25">
      <c r="A4" s="20" t="s">
        <v>931</v>
      </c>
      <c r="B4" s="12" t="s">
        <v>925</v>
      </c>
      <c r="C4" s="13">
        <v>9.8800000000000008</v>
      </c>
      <c r="D4" s="21" t="s">
        <v>926</v>
      </c>
      <c r="E4" s="12"/>
      <c r="F4" s="13" t="s">
        <v>916</v>
      </c>
      <c r="G4" s="14" t="s">
        <v>927</v>
      </c>
      <c r="H4" s="17"/>
      <c r="I4" s="14">
        <v>4500</v>
      </c>
      <c r="J4" s="16">
        <f>I4*C4</f>
        <v>44460</v>
      </c>
      <c r="K4" s="17"/>
      <c r="L4" s="14"/>
      <c r="M4" s="14"/>
      <c r="N4" s="14"/>
      <c r="O4" s="14"/>
      <c r="P4" s="14"/>
      <c r="Q4" s="14"/>
      <c r="R4" s="14"/>
      <c r="S4" s="14"/>
      <c r="T4" s="14"/>
      <c r="U4" s="17"/>
      <c r="V4" s="17"/>
      <c r="W4" s="17"/>
      <c r="X4" s="17"/>
      <c r="Y4" s="17"/>
      <c r="Z4" s="17"/>
    </row>
    <row r="5" spans="1:26" s="15" customFormat="1" ht="14.25" customHeight="1" x14ac:dyDescent="0.25">
      <c r="A5" s="20" t="s">
        <v>928</v>
      </c>
      <c r="B5" s="12" t="s">
        <v>925</v>
      </c>
      <c r="C5" s="13">
        <v>2.37</v>
      </c>
      <c r="D5" s="21" t="s">
        <v>914</v>
      </c>
      <c r="E5" s="12" t="s">
        <v>915</v>
      </c>
      <c r="F5" s="13" t="s">
        <v>916</v>
      </c>
      <c r="G5" s="14" t="s">
        <v>929</v>
      </c>
      <c r="H5" s="17"/>
      <c r="I5" s="14">
        <v>1700</v>
      </c>
      <c r="J5" s="16">
        <f>I5*C5</f>
        <v>4029</v>
      </c>
      <c r="K5" s="17"/>
      <c r="L5" s="14"/>
      <c r="M5" s="14"/>
      <c r="N5" s="14"/>
      <c r="O5" s="14"/>
      <c r="P5" s="14"/>
      <c r="Q5" s="14"/>
      <c r="R5" s="14"/>
      <c r="S5" s="14"/>
      <c r="T5" s="14"/>
      <c r="U5" s="17"/>
      <c r="V5" s="17"/>
      <c r="W5" s="17"/>
      <c r="X5" s="17"/>
      <c r="Y5" s="17"/>
      <c r="Z5" s="17"/>
    </row>
    <row r="7" spans="1:26" ht="15" x14ac:dyDescent="0.25">
      <c r="A7" s="22" t="s">
        <v>912</v>
      </c>
      <c r="B7" s="23" t="s">
        <v>913</v>
      </c>
      <c r="C7" s="24">
        <v>9.26</v>
      </c>
      <c r="D7" s="25" t="s">
        <v>914</v>
      </c>
      <c r="E7" s="23" t="s">
        <v>915</v>
      </c>
      <c r="F7" s="24" t="s">
        <v>916</v>
      </c>
      <c r="G7" s="26" t="s">
        <v>917</v>
      </c>
      <c r="H7" s="27"/>
      <c r="I7" s="26"/>
      <c r="J7" s="28"/>
      <c r="K7" s="29"/>
      <c r="L7" s="29"/>
      <c r="M7" s="29"/>
      <c r="N7" s="30"/>
      <c r="O7" s="31"/>
    </row>
    <row r="8" spans="1:26" x14ac:dyDescent="0.2">
      <c r="A8" s="32" t="s">
        <v>0</v>
      </c>
      <c r="B8" s="32" t="s">
        <v>1</v>
      </c>
      <c r="C8" s="32" t="s">
        <v>2</v>
      </c>
      <c r="D8" s="32" t="s">
        <v>3</v>
      </c>
      <c r="E8" s="32" t="s">
        <v>4</v>
      </c>
      <c r="F8" s="32" t="s">
        <v>5</v>
      </c>
      <c r="G8" s="32" t="s">
        <v>9</v>
      </c>
      <c r="H8" s="32" t="s">
        <v>10</v>
      </c>
      <c r="I8" s="32" t="s">
        <v>11</v>
      </c>
      <c r="J8" s="32" t="s">
        <v>12</v>
      </c>
      <c r="K8" s="32" t="s">
        <v>13</v>
      </c>
      <c r="L8" s="32" t="s">
        <v>14</v>
      </c>
      <c r="M8" s="32" t="s">
        <v>15</v>
      </c>
      <c r="N8" s="32" t="s">
        <v>17</v>
      </c>
    </row>
    <row r="9" spans="1:26" ht="15" x14ac:dyDescent="0.25">
      <c r="A9" s="33" t="s">
        <v>932</v>
      </c>
      <c r="B9" s="34" t="s">
        <v>694</v>
      </c>
      <c r="C9" s="33">
        <v>0.31</v>
      </c>
      <c r="D9" s="33" t="s">
        <v>207</v>
      </c>
      <c r="E9" s="33" t="s">
        <v>39</v>
      </c>
      <c r="F9" s="33" t="s">
        <v>23</v>
      </c>
      <c r="G9" s="35" t="s">
        <v>156</v>
      </c>
      <c r="H9" s="35" t="s">
        <v>156</v>
      </c>
      <c r="I9" s="35" t="s">
        <v>265</v>
      </c>
      <c r="J9" s="35" t="s">
        <v>933</v>
      </c>
      <c r="K9" s="35">
        <v>1.38</v>
      </c>
      <c r="L9" s="35">
        <v>61.1</v>
      </c>
      <c r="M9" s="35">
        <v>58</v>
      </c>
      <c r="N9" s="35">
        <v>5346233873</v>
      </c>
    </row>
    <row r="10" spans="1:26" ht="15" x14ac:dyDescent="0.25">
      <c r="A10" s="33" t="s">
        <v>934</v>
      </c>
      <c r="B10" s="33" t="s">
        <v>694</v>
      </c>
      <c r="C10" s="33">
        <v>0.3</v>
      </c>
      <c r="D10" s="33" t="s">
        <v>178</v>
      </c>
      <c r="E10" s="33" t="s">
        <v>39</v>
      </c>
      <c r="F10" s="33" t="s">
        <v>23</v>
      </c>
      <c r="G10" s="35" t="s">
        <v>179</v>
      </c>
      <c r="H10" s="35" t="s">
        <v>156</v>
      </c>
      <c r="I10" s="35" t="s">
        <v>191</v>
      </c>
      <c r="J10" s="35" t="s">
        <v>935</v>
      </c>
      <c r="K10" s="35">
        <v>1.41</v>
      </c>
      <c r="L10" s="35">
        <v>62.2</v>
      </c>
      <c r="M10" s="35">
        <v>59</v>
      </c>
      <c r="N10" s="35">
        <v>7368074556</v>
      </c>
    </row>
    <row r="11" spans="1:26" ht="15" x14ac:dyDescent="0.25">
      <c r="A11" s="33" t="s">
        <v>936</v>
      </c>
      <c r="B11" s="33" t="s">
        <v>694</v>
      </c>
      <c r="C11" s="33">
        <v>0.3</v>
      </c>
      <c r="D11" s="33" t="s">
        <v>178</v>
      </c>
      <c r="E11" s="33" t="s">
        <v>39</v>
      </c>
      <c r="F11" s="33" t="s">
        <v>23</v>
      </c>
      <c r="G11" s="35" t="s">
        <v>156</v>
      </c>
      <c r="H11" s="35" t="s">
        <v>156</v>
      </c>
      <c r="I11" s="35" t="s">
        <v>265</v>
      </c>
      <c r="J11" s="35" t="s">
        <v>937</v>
      </c>
      <c r="K11" s="35">
        <v>1.37</v>
      </c>
      <c r="L11" s="35">
        <v>58.8</v>
      </c>
      <c r="M11" s="35">
        <v>58</v>
      </c>
      <c r="N11" s="35">
        <v>3345233975</v>
      </c>
    </row>
    <row r="12" spans="1:26" ht="15" x14ac:dyDescent="0.25">
      <c r="A12" s="33" t="s">
        <v>938</v>
      </c>
      <c r="B12" s="33" t="s">
        <v>694</v>
      </c>
      <c r="C12" s="33">
        <v>0.3</v>
      </c>
      <c r="D12" s="33" t="s">
        <v>207</v>
      </c>
      <c r="E12" s="33" t="s">
        <v>31</v>
      </c>
      <c r="F12" s="33" t="s">
        <v>23</v>
      </c>
      <c r="G12" s="35" t="s">
        <v>179</v>
      </c>
      <c r="H12" s="35" t="s">
        <v>156</v>
      </c>
      <c r="I12" s="35" t="s">
        <v>265</v>
      </c>
      <c r="J12" s="35" t="s">
        <v>939</v>
      </c>
      <c r="K12" s="35">
        <v>1.35</v>
      </c>
      <c r="L12" s="35">
        <v>59.1</v>
      </c>
      <c r="M12" s="35">
        <v>60</v>
      </c>
      <c r="N12" s="35">
        <v>2344245222</v>
      </c>
    </row>
    <row r="13" spans="1:26" ht="15" x14ac:dyDescent="0.25">
      <c r="A13" s="33" t="s">
        <v>940</v>
      </c>
      <c r="B13" s="33" t="s">
        <v>694</v>
      </c>
      <c r="C13" s="33">
        <v>0.3</v>
      </c>
      <c r="D13" s="33" t="s">
        <v>207</v>
      </c>
      <c r="E13" s="33" t="s">
        <v>39</v>
      </c>
      <c r="F13" s="33" t="s">
        <v>23</v>
      </c>
      <c r="G13" s="35" t="s">
        <v>179</v>
      </c>
      <c r="H13" s="35" t="s">
        <v>156</v>
      </c>
      <c r="I13" s="35" t="s">
        <v>265</v>
      </c>
      <c r="J13" s="35" t="s">
        <v>941</v>
      </c>
      <c r="K13" s="35">
        <v>1.37</v>
      </c>
      <c r="L13" s="35">
        <v>58.9</v>
      </c>
      <c r="M13" s="35">
        <v>58</v>
      </c>
      <c r="N13" s="35">
        <v>6342307008</v>
      </c>
    </row>
    <row r="14" spans="1:26" ht="15" x14ac:dyDescent="0.25">
      <c r="A14" s="33" t="s">
        <v>942</v>
      </c>
      <c r="B14" s="33" t="s">
        <v>694</v>
      </c>
      <c r="C14" s="33">
        <v>0.3</v>
      </c>
      <c r="D14" s="33" t="s">
        <v>178</v>
      </c>
      <c r="E14" s="33" t="s">
        <v>31</v>
      </c>
      <c r="F14" s="33" t="s">
        <v>23</v>
      </c>
      <c r="G14" s="35" t="s">
        <v>156</v>
      </c>
      <c r="H14" s="35" t="s">
        <v>156</v>
      </c>
      <c r="I14" s="35" t="s">
        <v>191</v>
      </c>
      <c r="J14" s="35" t="s">
        <v>943</v>
      </c>
      <c r="K14" s="35">
        <v>1.38</v>
      </c>
      <c r="L14" s="35">
        <v>59.5</v>
      </c>
      <c r="M14" s="35">
        <v>56</v>
      </c>
      <c r="N14" s="35">
        <v>1359902869</v>
      </c>
    </row>
    <row r="15" spans="1:26" ht="15" x14ac:dyDescent="0.25">
      <c r="A15" s="33" t="s">
        <v>944</v>
      </c>
      <c r="B15" s="33" t="s">
        <v>694</v>
      </c>
      <c r="C15" s="33">
        <v>0.3</v>
      </c>
      <c r="D15" s="33" t="s">
        <v>207</v>
      </c>
      <c r="E15" s="33" t="s">
        <v>31</v>
      </c>
      <c r="F15" s="33" t="s">
        <v>23</v>
      </c>
      <c r="G15" s="35" t="s">
        <v>156</v>
      </c>
      <c r="H15" s="35" t="s">
        <v>156</v>
      </c>
      <c r="I15" s="35" t="s">
        <v>187</v>
      </c>
      <c r="J15" s="35" t="s">
        <v>945</v>
      </c>
      <c r="K15" s="35">
        <v>1.4</v>
      </c>
      <c r="L15" s="35">
        <v>61.4</v>
      </c>
      <c r="M15" s="35">
        <v>59</v>
      </c>
      <c r="N15" s="35">
        <v>6342317977</v>
      </c>
    </row>
    <row r="16" spans="1:26" ht="15" x14ac:dyDescent="0.25">
      <c r="A16" s="33" t="s">
        <v>946</v>
      </c>
      <c r="B16" s="33" t="s">
        <v>694</v>
      </c>
      <c r="C16" s="33">
        <v>0.32</v>
      </c>
      <c r="D16" s="33" t="s">
        <v>178</v>
      </c>
      <c r="E16" s="33" t="s">
        <v>39</v>
      </c>
      <c r="F16" s="33" t="s">
        <v>23</v>
      </c>
      <c r="G16" s="35" t="s">
        <v>156</v>
      </c>
      <c r="H16" s="35" t="s">
        <v>156</v>
      </c>
      <c r="I16" s="35" t="s">
        <v>191</v>
      </c>
      <c r="J16" s="35" t="s">
        <v>947</v>
      </c>
      <c r="K16" s="35">
        <v>1.4</v>
      </c>
      <c r="L16" s="35">
        <v>62.1</v>
      </c>
      <c r="M16" s="35">
        <v>58</v>
      </c>
      <c r="N16" s="35">
        <v>2356795240</v>
      </c>
    </row>
    <row r="17" spans="1:14" ht="15" x14ac:dyDescent="0.25">
      <c r="A17" s="33" t="s">
        <v>948</v>
      </c>
      <c r="B17" s="33" t="s">
        <v>694</v>
      </c>
      <c r="C17" s="33">
        <v>0.31</v>
      </c>
      <c r="D17" s="33" t="s">
        <v>178</v>
      </c>
      <c r="E17" s="33" t="s">
        <v>31</v>
      </c>
      <c r="F17" s="33" t="s">
        <v>23</v>
      </c>
      <c r="G17" s="35" t="s">
        <v>179</v>
      </c>
      <c r="H17" s="35" t="s">
        <v>156</v>
      </c>
      <c r="I17" s="35" t="s">
        <v>191</v>
      </c>
      <c r="J17" s="35" t="s">
        <v>949</v>
      </c>
      <c r="K17" s="35">
        <v>1.39</v>
      </c>
      <c r="L17" s="35">
        <v>62.2</v>
      </c>
      <c r="M17" s="35">
        <v>61</v>
      </c>
      <c r="N17" s="35">
        <v>7358919512</v>
      </c>
    </row>
    <row r="18" spans="1:14" ht="15" x14ac:dyDescent="0.25">
      <c r="A18" s="33" t="s">
        <v>950</v>
      </c>
      <c r="B18" s="33" t="s">
        <v>694</v>
      </c>
      <c r="C18" s="33">
        <v>0.3</v>
      </c>
      <c r="D18" s="33" t="s">
        <v>178</v>
      </c>
      <c r="E18" s="33" t="s">
        <v>31</v>
      </c>
      <c r="F18" s="33" t="s">
        <v>23</v>
      </c>
      <c r="G18" s="35" t="s">
        <v>179</v>
      </c>
      <c r="H18" s="35" t="s">
        <v>156</v>
      </c>
      <c r="I18" s="35" t="s">
        <v>191</v>
      </c>
      <c r="J18" s="35" t="s">
        <v>951</v>
      </c>
      <c r="K18" s="35">
        <v>1.45</v>
      </c>
      <c r="L18" s="35">
        <v>61</v>
      </c>
      <c r="M18" s="35">
        <v>58</v>
      </c>
      <c r="N18" s="35">
        <v>7351903005</v>
      </c>
    </row>
    <row r="19" spans="1:14" ht="15" x14ac:dyDescent="0.25">
      <c r="A19" s="33" t="s">
        <v>952</v>
      </c>
      <c r="B19" s="33" t="s">
        <v>913</v>
      </c>
      <c r="C19" s="33">
        <v>0.3</v>
      </c>
      <c r="D19" s="33" t="s">
        <v>178</v>
      </c>
      <c r="E19" s="33" t="s">
        <v>39</v>
      </c>
      <c r="F19" s="33" t="s">
        <v>23</v>
      </c>
      <c r="G19" s="35" t="s">
        <v>156</v>
      </c>
      <c r="H19" s="35" t="s">
        <v>156</v>
      </c>
      <c r="I19" s="35" t="s">
        <v>191</v>
      </c>
      <c r="J19" s="35" t="s">
        <v>953</v>
      </c>
      <c r="K19" s="35">
        <v>1.43</v>
      </c>
      <c r="L19" s="35">
        <v>59.9</v>
      </c>
      <c r="M19" s="35">
        <v>59</v>
      </c>
      <c r="N19" s="35">
        <v>6352843563</v>
      </c>
    </row>
    <row r="20" spans="1:14" ht="15" x14ac:dyDescent="0.25">
      <c r="A20" s="33" t="s">
        <v>954</v>
      </c>
      <c r="B20" s="33" t="s">
        <v>694</v>
      </c>
      <c r="C20" s="33">
        <v>0.3</v>
      </c>
      <c r="D20" s="33" t="s">
        <v>207</v>
      </c>
      <c r="E20" s="33" t="s">
        <v>955</v>
      </c>
      <c r="F20" s="33" t="s">
        <v>23</v>
      </c>
      <c r="G20" s="35" t="s">
        <v>156</v>
      </c>
      <c r="H20" s="35" t="s">
        <v>921</v>
      </c>
      <c r="I20" s="35" t="s">
        <v>191</v>
      </c>
      <c r="J20" s="35" t="s">
        <v>956</v>
      </c>
      <c r="K20" s="35">
        <v>1.41</v>
      </c>
      <c r="L20" s="35">
        <v>59.5</v>
      </c>
      <c r="M20" s="35">
        <v>60</v>
      </c>
      <c r="N20" s="35">
        <v>5426934574</v>
      </c>
    </row>
    <row r="21" spans="1:14" ht="15" x14ac:dyDescent="0.25">
      <c r="A21" s="33" t="s">
        <v>957</v>
      </c>
      <c r="B21" s="33" t="s">
        <v>694</v>
      </c>
      <c r="C21" s="33">
        <v>0.3</v>
      </c>
      <c r="D21" s="33" t="s">
        <v>207</v>
      </c>
      <c r="E21" s="33" t="s">
        <v>39</v>
      </c>
      <c r="F21" s="33" t="s">
        <v>23</v>
      </c>
      <c r="G21" s="35" t="s">
        <v>179</v>
      </c>
      <c r="H21" s="35" t="s">
        <v>156</v>
      </c>
      <c r="I21" s="35" t="s">
        <v>187</v>
      </c>
      <c r="J21" s="35" t="s">
        <v>958</v>
      </c>
      <c r="K21" s="35">
        <v>1.41</v>
      </c>
      <c r="L21" s="35">
        <v>58.1</v>
      </c>
      <c r="M21" s="35">
        <v>61</v>
      </c>
      <c r="N21" s="35">
        <v>7336860783</v>
      </c>
    </row>
    <row r="22" spans="1:14" ht="15" x14ac:dyDescent="0.25">
      <c r="A22" s="33" t="s">
        <v>959</v>
      </c>
      <c r="B22" s="33" t="s">
        <v>694</v>
      </c>
      <c r="C22" s="33">
        <v>0.35</v>
      </c>
      <c r="D22" s="33" t="s">
        <v>194</v>
      </c>
      <c r="E22" s="33" t="s">
        <v>203</v>
      </c>
      <c r="F22" s="33" t="s">
        <v>23</v>
      </c>
      <c r="G22" s="35" t="s">
        <v>179</v>
      </c>
      <c r="H22" s="35" t="s">
        <v>156</v>
      </c>
      <c r="I22" s="35" t="s">
        <v>191</v>
      </c>
      <c r="J22" s="35" t="s">
        <v>960</v>
      </c>
      <c r="K22" s="35">
        <v>1.38</v>
      </c>
      <c r="L22" s="35">
        <v>60.7</v>
      </c>
      <c r="M22" s="35">
        <v>58</v>
      </c>
      <c r="N22" s="35">
        <v>2376182905</v>
      </c>
    </row>
    <row r="23" spans="1:14" ht="15" x14ac:dyDescent="0.25">
      <c r="A23" s="33" t="s">
        <v>961</v>
      </c>
      <c r="B23" s="33" t="s">
        <v>694</v>
      </c>
      <c r="C23" s="33">
        <v>0.35</v>
      </c>
      <c r="D23" s="33" t="s">
        <v>194</v>
      </c>
      <c r="E23" s="33" t="s">
        <v>203</v>
      </c>
      <c r="F23" s="33" t="s">
        <v>23</v>
      </c>
      <c r="G23" s="35" t="s">
        <v>179</v>
      </c>
      <c r="H23" s="35" t="s">
        <v>156</v>
      </c>
      <c r="I23" s="35" t="s">
        <v>191</v>
      </c>
      <c r="J23" s="35" t="s">
        <v>962</v>
      </c>
      <c r="K23" s="35">
        <v>1.41</v>
      </c>
      <c r="L23" s="35">
        <v>60.8</v>
      </c>
      <c r="M23" s="35">
        <v>57</v>
      </c>
      <c r="N23" s="35">
        <v>1379181482</v>
      </c>
    </row>
    <row r="24" spans="1:14" ht="15" x14ac:dyDescent="0.25">
      <c r="A24" s="33" t="s">
        <v>963</v>
      </c>
      <c r="B24" s="33" t="s">
        <v>694</v>
      </c>
      <c r="C24" s="33">
        <v>0.35</v>
      </c>
      <c r="D24" s="33" t="s">
        <v>207</v>
      </c>
      <c r="E24" s="33" t="s">
        <v>31</v>
      </c>
      <c r="F24" s="33" t="s">
        <v>23</v>
      </c>
      <c r="G24" s="35" t="s">
        <v>156</v>
      </c>
      <c r="H24" s="35" t="s">
        <v>156</v>
      </c>
      <c r="I24" s="35" t="s">
        <v>265</v>
      </c>
      <c r="J24" s="35" t="s">
        <v>964</v>
      </c>
      <c r="K24" s="35">
        <v>1.45</v>
      </c>
      <c r="L24" s="35">
        <v>62.5</v>
      </c>
      <c r="M24" s="35">
        <v>60</v>
      </c>
      <c r="N24" s="35">
        <v>1345365720</v>
      </c>
    </row>
    <row r="25" spans="1:14" ht="15" x14ac:dyDescent="0.25">
      <c r="A25" s="33" t="s">
        <v>965</v>
      </c>
      <c r="B25" s="33" t="s">
        <v>694</v>
      </c>
      <c r="C25" s="33">
        <v>0.31</v>
      </c>
      <c r="D25" s="33" t="s">
        <v>178</v>
      </c>
      <c r="E25" s="33" t="s">
        <v>39</v>
      </c>
      <c r="F25" s="33" t="s">
        <v>23</v>
      </c>
      <c r="G25" s="35" t="s">
        <v>156</v>
      </c>
      <c r="H25" s="35" t="s">
        <v>156</v>
      </c>
      <c r="I25" s="35" t="s">
        <v>191</v>
      </c>
      <c r="J25" s="35" t="s">
        <v>966</v>
      </c>
      <c r="K25" s="35">
        <v>1.49</v>
      </c>
      <c r="L25" s="35">
        <v>60.1</v>
      </c>
      <c r="M25" s="35">
        <v>60</v>
      </c>
      <c r="N25" s="35">
        <v>6351780696</v>
      </c>
    </row>
    <row r="26" spans="1:14" ht="15" x14ac:dyDescent="0.25">
      <c r="A26" s="33" t="s">
        <v>967</v>
      </c>
      <c r="B26" s="33" t="s">
        <v>694</v>
      </c>
      <c r="C26" s="33">
        <v>0.31</v>
      </c>
      <c r="D26" s="33" t="s">
        <v>194</v>
      </c>
      <c r="E26" s="33" t="s">
        <v>39</v>
      </c>
      <c r="F26" s="33" t="s">
        <v>23</v>
      </c>
      <c r="G26" s="35" t="s">
        <v>179</v>
      </c>
      <c r="H26" s="35" t="s">
        <v>156</v>
      </c>
      <c r="I26" s="35" t="s">
        <v>191</v>
      </c>
      <c r="J26" s="35" t="s">
        <v>968</v>
      </c>
      <c r="K26" s="35">
        <v>1.48</v>
      </c>
      <c r="L26" s="35">
        <v>59</v>
      </c>
      <c r="M26" s="35">
        <v>57</v>
      </c>
      <c r="N26" s="35">
        <v>7368039686</v>
      </c>
    </row>
    <row r="27" spans="1:14" ht="15" x14ac:dyDescent="0.25">
      <c r="A27" s="33" t="s">
        <v>969</v>
      </c>
      <c r="B27" s="33" t="s">
        <v>694</v>
      </c>
      <c r="C27" s="33">
        <v>0.33</v>
      </c>
      <c r="D27" s="33" t="s">
        <v>178</v>
      </c>
      <c r="E27" s="33" t="s">
        <v>203</v>
      </c>
      <c r="F27" s="33" t="s">
        <v>23</v>
      </c>
      <c r="G27" s="35" t="s">
        <v>179</v>
      </c>
      <c r="H27" s="35" t="s">
        <v>156</v>
      </c>
      <c r="I27" s="35" t="s">
        <v>191</v>
      </c>
      <c r="J27" s="35" t="s">
        <v>970</v>
      </c>
      <c r="K27" s="35">
        <v>1.45</v>
      </c>
      <c r="L27" s="35">
        <v>60.9</v>
      </c>
      <c r="M27" s="35">
        <v>56</v>
      </c>
      <c r="N27" s="35">
        <v>6365074169</v>
      </c>
    </row>
    <row r="28" spans="1:14" ht="15" x14ac:dyDescent="0.25">
      <c r="A28" s="33" t="s">
        <v>971</v>
      </c>
      <c r="B28" s="33" t="s">
        <v>694</v>
      </c>
      <c r="C28" s="33">
        <v>0.33</v>
      </c>
      <c r="D28" s="33" t="s">
        <v>178</v>
      </c>
      <c r="E28" s="33" t="s">
        <v>39</v>
      </c>
      <c r="F28" s="33" t="s">
        <v>23</v>
      </c>
      <c r="G28" s="35" t="s">
        <v>156</v>
      </c>
      <c r="H28" s="35" t="s">
        <v>156</v>
      </c>
      <c r="I28" s="35" t="s">
        <v>191</v>
      </c>
      <c r="J28" s="35" t="s">
        <v>972</v>
      </c>
      <c r="K28" s="35">
        <v>1.42</v>
      </c>
      <c r="L28" s="35">
        <v>59.8</v>
      </c>
      <c r="M28" s="35">
        <v>58</v>
      </c>
      <c r="N28" s="35">
        <v>2366157677</v>
      </c>
    </row>
    <row r="29" spans="1:14" ht="15" x14ac:dyDescent="0.25">
      <c r="A29" s="33" t="s">
        <v>973</v>
      </c>
      <c r="B29" s="33" t="s">
        <v>694</v>
      </c>
      <c r="C29" s="33">
        <v>0.3</v>
      </c>
      <c r="D29" s="33" t="s">
        <v>207</v>
      </c>
      <c r="E29" s="33" t="s">
        <v>31</v>
      </c>
      <c r="F29" s="33" t="s">
        <v>23</v>
      </c>
      <c r="G29" s="35" t="s">
        <v>156</v>
      </c>
      <c r="H29" s="35" t="s">
        <v>156</v>
      </c>
      <c r="I29" s="35" t="s">
        <v>187</v>
      </c>
      <c r="J29" s="35" t="s">
        <v>974</v>
      </c>
      <c r="K29" s="35">
        <v>1.47</v>
      </c>
      <c r="L29" s="35">
        <v>57.6</v>
      </c>
      <c r="M29" s="35">
        <v>62</v>
      </c>
      <c r="N29" s="35">
        <v>7343399875</v>
      </c>
    </row>
    <row r="30" spans="1:14" ht="15" x14ac:dyDescent="0.25">
      <c r="A30" s="33" t="s">
        <v>975</v>
      </c>
      <c r="B30" s="33" t="s">
        <v>694</v>
      </c>
      <c r="C30" s="33">
        <v>0.32</v>
      </c>
      <c r="D30" s="33" t="s">
        <v>194</v>
      </c>
      <c r="E30" s="33" t="s">
        <v>203</v>
      </c>
      <c r="F30" s="33" t="s">
        <v>23</v>
      </c>
      <c r="G30" s="35" t="s">
        <v>156</v>
      </c>
      <c r="H30" s="35" t="s">
        <v>156</v>
      </c>
      <c r="I30" s="35" t="s">
        <v>191</v>
      </c>
      <c r="J30" s="35" t="s">
        <v>976</v>
      </c>
      <c r="K30" s="35">
        <v>1.51</v>
      </c>
      <c r="L30" s="35">
        <v>61.7</v>
      </c>
      <c r="M30" s="35">
        <v>56</v>
      </c>
      <c r="N30" s="35">
        <v>1358724552</v>
      </c>
    </row>
    <row r="31" spans="1:14" ht="15" x14ac:dyDescent="0.25">
      <c r="A31" s="33" t="s">
        <v>977</v>
      </c>
      <c r="B31" s="33" t="s">
        <v>694</v>
      </c>
      <c r="C31" s="33">
        <v>0.32</v>
      </c>
      <c r="D31" s="33" t="s">
        <v>178</v>
      </c>
      <c r="E31" s="33" t="s">
        <v>39</v>
      </c>
      <c r="F31" s="33" t="s">
        <v>23</v>
      </c>
      <c r="G31" s="35" t="s">
        <v>179</v>
      </c>
      <c r="H31" s="35" t="s">
        <v>156</v>
      </c>
      <c r="I31" s="35" t="s">
        <v>191</v>
      </c>
      <c r="J31" s="35" t="s">
        <v>978</v>
      </c>
      <c r="K31" s="35">
        <v>1.46</v>
      </c>
      <c r="L31" s="35">
        <v>59.3</v>
      </c>
      <c r="M31" s="35">
        <v>61</v>
      </c>
      <c r="N31" s="35">
        <v>2215152028</v>
      </c>
    </row>
    <row r="32" spans="1:14" ht="15" x14ac:dyDescent="0.25">
      <c r="A32" s="33" t="s">
        <v>979</v>
      </c>
      <c r="B32" s="33" t="s">
        <v>694</v>
      </c>
      <c r="C32" s="33">
        <v>0.3</v>
      </c>
      <c r="D32" s="33" t="s">
        <v>178</v>
      </c>
      <c r="E32" s="33" t="s">
        <v>46</v>
      </c>
      <c r="F32" s="33" t="s">
        <v>23</v>
      </c>
      <c r="G32" s="35" t="s">
        <v>179</v>
      </c>
      <c r="H32" s="35" t="s">
        <v>156</v>
      </c>
      <c r="I32" s="35" t="s">
        <v>191</v>
      </c>
      <c r="J32" s="35" t="s">
        <v>980</v>
      </c>
      <c r="K32" s="35">
        <v>1.59</v>
      </c>
      <c r="L32" s="35">
        <v>61.1</v>
      </c>
      <c r="M32" s="35">
        <v>57</v>
      </c>
      <c r="N32" s="36">
        <v>7352845738</v>
      </c>
    </row>
    <row r="33" spans="1:15" ht="15" x14ac:dyDescent="0.25">
      <c r="A33" s="33" t="s">
        <v>981</v>
      </c>
      <c r="B33" s="33" t="s">
        <v>694</v>
      </c>
      <c r="C33" s="33">
        <v>0.36</v>
      </c>
      <c r="D33" s="33" t="s">
        <v>207</v>
      </c>
      <c r="E33" s="33" t="s">
        <v>31</v>
      </c>
      <c r="F33" s="33" t="s">
        <v>23</v>
      </c>
      <c r="G33" s="35" t="s">
        <v>179</v>
      </c>
      <c r="H33" s="35" t="s">
        <v>156</v>
      </c>
      <c r="I33" s="35" t="s">
        <v>191</v>
      </c>
      <c r="J33" s="35" t="s">
        <v>982</v>
      </c>
      <c r="K33" s="35">
        <v>1.45</v>
      </c>
      <c r="L33" s="35">
        <v>58.5</v>
      </c>
      <c r="M33" s="35">
        <v>55</v>
      </c>
      <c r="N33" s="35">
        <v>6371181559</v>
      </c>
    </row>
    <row r="34" spans="1:15" ht="15" x14ac:dyDescent="0.25">
      <c r="A34" s="33" t="s">
        <v>983</v>
      </c>
      <c r="B34" s="33" t="s">
        <v>694</v>
      </c>
      <c r="C34" s="33">
        <v>0.31</v>
      </c>
      <c r="D34" s="33" t="s">
        <v>194</v>
      </c>
      <c r="E34" s="33" t="s">
        <v>203</v>
      </c>
      <c r="F34" s="33" t="s">
        <v>23</v>
      </c>
      <c r="G34" s="35" t="s">
        <v>179</v>
      </c>
      <c r="H34" s="35" t="s">
        <v>156</v>
      </c>
      <c r="I34" s="35" t="s">
        <v>191</v>
      </c>
      <c r="J34" s="35" t="s">
        <v>984</v>
      </c>
      <c r="K34" s="35">
        <v>1.55</v>
      </c>
      <c r="L34" s="35">
        <v>60.3</v>
      </c>
      <c r="M34" s="35">
        <v>57</v>
      </c>
      <c r="N34" s="35">
        <v>5211059684</v>
      </c>
    </row>
    <row r="35" spans="1:15" ht="15" x14ac:dyDescent="0.25">
      <c r="A35" s="33" t="s">
        <v>985</v>
      </c>
      <c r="B35" s="33" t="s">
        <v>694</v>
      </c>
      <c r="C35" s="33">
        <v>0.35</v>
      </c>
      <c r="D35" s="33" t="s">
        <v>178</v>
      </c>
      <c r="E35" s="33" t="s">
        <v>46</v>
      </c>
      <c r="F35" s="33" t="s">
        <v>23</v>
      </c>
      <c r="G35" s="35" t="s">
        <v>179</v>
      </c>
      <c r="H35" s="35" t="s">
        <v>156</v>
      </c>
      <c r="I35" s="35" t="s">
        <v>191</v>
      </c>
      <c r="J35" s="35" t="s">
        <v>986</v>
      </c>
      <c r="K35" s="35">
        <v>1.47</v>
      </c>
      <c r="L35" s="35">
        <v>60.2</v>
      </c>
      <c r="M35" s="35">
        <v>60</v>
      </c>
      <c r="N35" s="35">
        <v>1368092037</v>
      </c>
    </row>
    <row r="36" spans="1:15" ht="15" x14ac:dyDescent="0.25">
      <c r="A36" s="33" t="s">
        <v>987</v>
      </c>
      <c r="B36" s="33" t="s">
        <v>694</v>
      </c>
      <c r="C36" s="33">
        <v>0.31</v>
      </c>
      <c r="D36" s="33" t="s">
        <v>207</v>
      </c>
      <c r="E36" s="33" t="s">
        <v>39</v>
      </c>
      <c r="F36" s="33" t="s">
        <v>23</v>
      </c>
      <c r="G36" s="35" t="s">
        <v>156</v>
      </c>
      <c r="H36" s="35" t="s">
        <v>156</v>
      </c>
      <c r="I36" s="35" t="s">
        <v>265</v>
      </c>
      <c r="J36" s="35" t="s">
        <v>988</v>
      </c>
      <c r="K36" s="35">
        <v>1.59</v>
      </c>
      <c r="L36" s="35">
        <v>60.4</v>
      </c>
      <c r="M36" s="35">
        <v>57</v>
      </c>
      <c r="N36" s="35">
        <v>1343381624</v>
      </c>
    </row>
    <row r="37" spans="1:15" ht="15" x14ac:dyDescent="0.25">
      <c r="A37" s="33" t="s">
        <v>989</v>
      </c>
      <c r="B37" s="33" t="s">
        <v>694</v>
      </c>
      <c r="C37" s="33">
        <v>0.35</v>
      </c>
      <c r="D37" s="33" t="s">
        <v>178</v>
      </c>
      <c r="E37" s="33" t="s">
        <v>46</v>
      </c>
      <c r="F37" s="33" t="s">
        <v>23</v>
      </c>
      <c r="G37" s="35" t="s">
        <v>179</v>
      </c>
      <c r="H37" s="35" t="s">
        <v>156</v>
      </c>
      <c r="I37" s="35" t="s">
        <v>265</v>
      </c>
      <c r="J37" s="35" t="s">
        <v>990</v>
      </c>
      <c r="K37" s="35">
        <v>1.49</v>
      </c>
      <c r="L37" s="35">
        <v>59.4</v>
      </c>
      <c r="M37" s="35">
        <v>59</v>
      </c>
      <c r="N37" s="35">
        <v>2348408167</v>
      </c>
    </row>
    <row r="40" spans="1:15" ht="15" x14ac:dyDescent="0.25">
      <c r="A40" s="22" t="s">
        <v>919</v>
      </c>
      <c r="B40" s="23" t="s">
        <v>920</v>
      </c>
      <c r="C40" s="24">
        <v>11.31</v>
      </c>
      <c r="D40" s="25" t="s">
        <v>921</v>
      </c>
      <c r="E40" s="23" t="s">
        <v>991</v>
      </c>
      <c r="F40" s="24" t="s">
        <v>916</v>
      </c>
      <c r="G40" s="37" t="s">
        <v>923</v>
      </c>
      <c r="H40" s="27"/>
      <c r="I40" s="26"/>
      <c r="J40" s="28"/>
      <c r="K40" s="29"/>
      <c r="L40" s="29"/>
      <c r="M40" s="29"/>
      <c r="N40" s="29"/>
      <c r="O40" s="30"/>
    </row>
    <row r="41" spans="1:15" x14ac:dyDescent="0.2">
      <c r="A41" s="38"/>
      <c r="B41" s="39" t="s">
        <v>1</v>
      </c>
      <c r="C41" s="39" t="s">
        <v>2</v>
      </c>
      <c r="D41" s="39" t="s">
        <v>3</v>
      </c>
      <c r="E41" s="39" t="s">
        <v>4</v>
      </c>
      <c r="F41" s="39" t="s">
        <v>5</v>
      </c>
      <c r="G41" s="39" t="s">
        <v>9</v>
      </c>
      <c r="H41" s="39" t="s">
        <v>10</v>
      </c>
      <c r="I41" s="39" t="s">
        <v>11</v>
      </c>
      <c r="J41" s="39" t="s">
        <v>992</v>
      </c>
      <c r="K41" s="39" t="s">
        <v>993</v>
      </c>
      <c r="L41" s="40" t="s">
        <v>994</v>
      </c>
      <c r="M41" s="40" t="s">
        <v>995</v>
      </c>
      <c r="N41" s="40" t="s">
        <v>996</v>
      </c>
      <c r="O41" s="39" t="s">
        <v>17</v>
      </c>
    </row>
    <row r="42" spans="1:15" ht="15" x14ac:dyDescent="0.25">
      <c r="A42" s="41"/>
      <c r="B42" s="42" t="s">
        <v>920</v>
      </c>
      <c r="C42" s="42">
        <v>0.71</v>
      </c>
      <c r="D42" s="42" t="s">
        <v>921</v>
      </c>
      <c r="E42" s="42" t="s">
        <v>997</v>
      </c>
      <c r="F42" s="42" t="s">
        <v>916</v>
      </c>
      <c r="G42" s="43" t="s">
        <v>998</v>
      </c>
      <c r="H42" s="43" t="s">
        <v>999</v>
      </c>
      <c r="I42" s="43" t="s">
        <v>1000</v>
      </c>
      <c r="J42" s="43">
        <v>67</v>
      </c>
      <c r="K42" s="43">
        <v>73.8</v>
      </c>
      <c r="L42" s="43">
        <v>5.35</v>
      </c>
      <c r="M42" s="43">
        <v>4.17</v>
      </c>
      <c r="N42" s="43">
        <v>3.08</v>
      </c>
      <c r="O42" s="44" t="str">
        <f>HYPERLINK("https://www.gia.edu/cs/Satellite?pagename=GST%2FDispatcher&amp;childpagename=GIA%2FPage%2FReportCheck&amp;c=Page&amp;cid=1355954554547&amp;reportno=2416994530","2416994530")</f>
        <v>2416994530</v>
      </c>
    </row>
    <row r="43" spans="1:15" ht="15" x14ac:dyDescent="0.25">
      <c r="A43" s="41"/>
      <c r="B43" s="42" t="s">
        <v>920</v>
      </c>
      <c r="C43" s="42">
        <v>0.7</v>
      </c>
      <c r="D43" s="42" t="s">
        <v>921</v>
      </c>
      <c r="E43" s="42" t="s">
        <v>1001</v>
      </c>
      <c r="F43" s="42" t="s">
        <v>916</v>
      </c>
      <c r="G43" s="43" t="s">
        <v>998</v>
      </c>
      <c r="H43" s="43" t="s">
        <v>999</v>
      </c>
      <c r="I43" s="43" t="s">
        <v>1002</v>
      </c>
      <c r="J43" s="43">
        <v>67</v>
      </c>
      <c r="K43" s="43">
        <v>75.099999999999994</v>
      </c>
      <c r="L43" s="43">
        <v>5.35</v>
      </c>
      <c r="M43" s="43">
        <v>4.18</v>
      </c>
      <c r="N43" s="43">
        <v>3.14</v>
      </c>
      <c r="O43" s="44" t="str">
        <f>HYPERLINK("https://www.gia.edu/cs/Satellite?pagename=GST%2FDispatcher&amp;childpagename=GIA%2FPage%2FReportCheck&amp;c=Page&amp;cid=1355954554547&amp;reportno=2426233610","2426233610")</f>
        <v>2426233610</v>
      </c>
    </row>
    <row r="44" spans="1:15" ht="15" x14ac:dyDescent="0.25">
      <c r="A44" s="41"/>
      <c r="B44" s="42" t="s">
        <v>920</v>
      </c>
      <c r="C44" s="42">
        <v>0.7</v>
      </c>
      <c r="D44" s="42" t="s">
        <v>921</v>
      </c>
      <c r="E44" s="42" t="s">
        <v>1001</v>
      </c>
      <c r="F44" s="42" t="s">
        <v>916</v>
      </c>
      <c r="G44" s="43" t="s">
        <v>998</v>
      </c>
      <c r="H44" s="43" t="s">
        <v>999</v>
      </c>
      <c r="I44" s="43" t="s">
        <v>1002</v>
      </c>
      <c r="J44" s="43">
        <v>63</v>
      </c>
      <c r="K44" s="43">
        <v>75.599999999999994</v>
      </c>
      <c r="L44" s="43">
        <v>5.36</v>
      </c>
      <c r="M44" s="43">
        <v>4.1500000000000004</v>
      </c>
      <c r="N44" s="43">
        <v>3.13</v>
      </c>
      <c r="O44" s="44" t="str">
        <f>HYPERLINK("https://www.gia.edu/cs/Satellite?pagename=GST%2FDispatcher&amp;childpagename=GIA%2FPage%2FReportCheck&amp;c=Page&amp;cid=1355954554547&amp;reportno=6415981968","6415981968")</f>
        <v>6415981968</v>
      </c>
    </row>
    <row r="45" spans="1:15" ht="15" x14ac:dyDescent="0.25">
      <c r="A45" s="41"/>
      <c r="B45" s="42" t="s">
        <v>920</v>
      </c>
      <c r="C45" s="42">
        <v>0.7</v>
      </c>
      <c r="D45" s="42" t="s">
        <v>921</v>
      </c>
      <c r="E45" s="42" t="s">
        <v>1003</v>
      </c>
      <c r="F45" s="42" t="s">
        <v>916</v>
      </c>
      <c r="G45" s="43" t="s">
        <v>998</v>
      </c>
      <c r="H45" s="43" t="s">
        <v>999</v>
      </c>
      <c r="I45" s="43" t="s">
        <v>1000</v>
      </c>
      <c r="J45" s="43">
        <v>65</v>
      </c>
      <c r="K45" s="43">
        <v>73.599999999999994</v>
      </c>
      <c r="L45" s="43">
        <v>5.39</v>
      </c>
      <c r="M45" s="43">
        <v>4.21</v>
      </c>
      <c r="N45" s="43">
        <v>3.1</v>
      </c>
      <c r="O45" s="44" t="str">
        <f>HYPERLINK("https://www.gia.edu/cs/Satellite?pagename=GST%2FDispatcher&amp;childpagename=GIA%2FPage%2FReportCheck&amp;c=Page&amp;cid=1355954554547&amp;reportno=6415912298","6415912298")</f>
        <v>6415912298</v>
      </c>
    </row>
    <row r="46" spans="1:15" ht="15" x14ac:dyDescent="0.25">
      <c r="A46" s="41"/>
      <c r="B46" s="42" t="s">
        <v>920</v>
      </c>
      <c r="C46" s="42">
        <v>0.71</v>
      </c>
      <c r="D46" s="42" t="s">
        <v>921</v>
      </c>
      <c r="E46" s="42" t="s">
        <v>997</v>
      </c>
      <c r="F46" s="42" t="s">
        <v>916</v>
      </c>
      <c r="G46" s="43" t="s">
        <v>998</v>
      </c>
      <c r="H46" s="43" t="s">
        <v>999</v>
      </c>
      <c r="I46" s="43" t="s">
        <v>1002</v>
      </c>
      <c r="J46" s="43">
        <v>65</v>
      </c>
      <c r="K46" s="43">
        <v>73</v>
      </c>
      <c r="L46" s="43">
        <v>5.39</v>
      </c>
      <c r="M46" s="43">
        <v>4.21</v>
      </c>
      <c r="N46" s="43">
        <v>3.07</v>
      </c>
      <c r="O46" s="44" t="str">
        <f>HYPERLINK("https://www.gia.edu/cs/Satellite?pagename=GST%2FDispatcher&amp;childpagename=GIA%2FPage%2FReportCheck&amp;c=Page&amp;cid=1355954554547&amp;reportno=2416913192","2416913192")</f>
        <v>2416913192</v>
      </c>
    </row>
    <row r="47" spans="1:15" ht="15" x14ac:dyDescent="0.25">
      <c r="A47" s="41"/>
      <c r="B47" s="42" t="s">
        <v>920</v>
      </c>
      <c r="C47" s="42">
        <v>0.72</v>
      </c>
      <c r="D47" s="42" t="s">
        <v>921</v>
      </c>
      <c r="E47" s="42" t="s">
        <v>997</v>
      </c>
      <c r="F47" s="42" t="s">
        <v>916</v>
      </c>
      <c r="G47" s="43" t="s">
        <v>998</v>
      </c>
      <c r="H47" s="43" t="s">
        <v>999</v>
      </c>
      <c r="I47" s="43" t="s">
        <v>1002</v>
      </c>
      <c r="J47" s="43">
        <v>70</v>
      </c>
      <c r="K47" s="43">
        <v>74.8</v>
      </c>
      <c r="L47" s="43">
        <v>5.4</v>
      </c>
      <c r="M47" s="43">
        <v>4.2300000000000004</v>
      </c>
      <c r="N47" s="43">
        <v>3.17</v>
      </c>
      <c r="O47" s="44" t="str">
        <f>HYPERLINK("https://www.gia.edu/cs/Satellite?pagename=GST%2FDispatcher&amp;childpagename=GIA%2FPage%2FReportCheck&amp;c=Page&amp;cid=1355954554547&amp;reportno=2416945305","2416945305")</f>
        <v>2416945305</v>
      </c>
    </row>
    <row r="48" spans="1:15" ht="15" x14ac:dyDescent="0.25">
      <c r="A48" s="41"/>
      <c r="B48" s="42" t="s">
        <v>920</v>
      </c>
      <c r="C48" s="42">
        <v>0.7</v>
      </c>
      <c r="D48" s="42" t="s">
        <v>921</v>
      </c>
      <c r="E48" s="42" t="s">
        <v>1003</v>
      </c>
      <c r="F48" s="42" t="s">
        <v>916</v>
      </c>
      <c r="G48" s="43" t="s">
        <v>998</v>
      </c>
      <c r="H48" s="43" t="s">
        <v>999</v>
      </c>
      <c r="I48" s="43" t="s">
        <v>1000</v>
      </c>
      <c r="J48" s="43">
        <v>69</v>
      </c>
      <c r="K48" s="43">
        <v>73.900000000000006</v>
      </c>
      <c r="L48" s="43">
        <v>5.43</v>
      </c>
      <c r="M48" s="43">
        <v>4.2300000000000004</v>
      </c>
      <c r="N48" s="43">
        <v>3.13</v>
      </c>
      <c r="O48" s="44" t="str">
        <f>HYPERLINK("https://www.gia.edu/cs/Satellite?pagename=GST%2FDispatcher&amp;childpagename=GIA%2FPage%2FReportCheck&amp;c=Page&amp;cid=1355954554547&amp;reportno=6412747926","6412747926")</f>
        <v>6412747926</v>
      </c>
    </row>
    <row r="49" spans="1:21" ht="15" x14ac:dyDescent="0.25">
      <c r="A49" s="41"/>
      <c r="B49" s="42" t="s">
        <v>920</v>
      </c>
      <c r="C49" s="42">
        <v>0.71</v>
      </c>
      <c r="D49" s="42" t="s">
        <v>921</v>
      </c>
      <c r="E49" s="42" t="s">
        <v>1003</v>
      </c>
      <c r="F49" s="42" t="s">
        <v>916</v>
      </c>
      <c r="G49" s="43" t="s">
        <v>998</v>
      </c>
      <c r="H49" s="43" t="s">
        <v>999</v>
      </c>
      <c r="I49" s="43" t="s">
        <v>1002</v>
      </c>
      <c r="J49" s="43">
        <v>66</v>
      </c>
      <c r="K49" s="43">
        <v>72.8</v>
      </c>
      <c r="L49" s="43">
        <v>5.45</v>
      </c>
      <c r="M49" s="43">
        <v>4.2699999999999996</v>
      </c>
      <c r="N49" s="43">
        <v>3.11</v>
      </c>
      <c r="O49" s="44" t="str">
        <f>HYPERLINK("https://www.gia.edu/cs/Satellite?pagename=GST%2FDispatcher&amp;childpagename=GIA%2FPage%2FReportCheck&amp;c=Page&amp;cid=1355954554547&amp;reportno=6412815562","6412815562")</f>
        <v>6412815562</v>
      </c>
    </row>
    <row r="50" spans="1:21" ht="15" x14ac:dyDescent="0.25">
      <c r="A50" s="41"/>
      <c r="B50" s="42" t="s">
        <v>920</v>
      </c>
      <c r="C50" s="42">
        <v>0.72</v>
      </c>
      <c r="D50" s="42" t="s">
        <v>921</v>
      </c>
      <c r="E50" s="42" t="s">
        <v>997</v>
      </c>
      <c r="F50" s="42" t="s">
        <v>916</v>
      </c>
      <c r="G50" s="43" t="s">
        <v>998</v>
      </c>
      <c r="H50" s="43" t="s">
        <v>998</v>
      </c>
      <c r="I50" s="43" t="s">
        <v>1000</v>
      </c>
      <c r="J50" s="43">
        <v>70</v>
      </c>
      <c r="K50" s="43">
        <v>75.099999999999994</v>
      </c>
      <c r="L50" s="43">
        <v>5.45</v>
      </c>
      <c r="M50" s="43">
        <v>4.2</v>
      </c>
      <c r="N50" s="43">
        <v>3.15</v>
      </c>
      <c r="O50" s="44" t="str">
        <f>HYPERLINK("https://www.gia.edu/cs/Satellite?pagename=GST%2FDispatcher&amp;childpagename=GIA%2FPage%2FReportCheck&amp;c=Page&amp;cid=1355954554547&amp;reportno=2427046481","2427046481")</f>
        <v>2427046481</v>
      </c>
    </row>
    <row r="51" spans="1:21" ht="15" x14ac:dyDescent="0.25">
      <c r="A51" s="41"/>
      <c r="B51" s="42" t="s">
        <v>920</v>
      </c>
      <c r="C51" s="42">
        <v>0.7</v>
      </c>
      <c r="D51" s="42" t="s">
        <v>921</v>
      </c>
      <c r="E51" s="42" t="s">
        <v>997</v>
      </c>
      <c r="F51" s="42" t="s">
        <v>916</v>
      </c>
      <c r="G51" s="43" t="s">
        <v>998</v>
      </c>
      <c r="H51" s="43" t="s">
        <v>999</v>
      </c>
      <c r="I51" s="43" t="s">
        <v>1002</v>
      </c>
      <c r="J51" s="43">
        <v>67</v>
      </c>
      <c r="K51" s="43">
        <v>74.099999999999994</v>
      </c>
      <c r="L51" s="43">
        <v>5.45</v>
      </c>
      <c r="M51" s="43">
        <v>4.26</v>
      </c>
      <c r="N51" s="43">
        <v>3.16</v>
      </c>
      <c r="O51" s="44" t="str">
        <f>HYPERLINK("https://www.gia.edu/cs/Satellite?pagename=GST%2FDispatcher&amp;childpagename=GIA%2FPage%2FReportCheck&amp;c=Page&amp;cid=1355954554547&amp;reportno=6422262857","6422262857")</f>
        <v>6422262857</v>
      </c>
    </row>
    <row r="52" spans="1:21" ht="15" x14ac:dyDescent="0.25">
      <c r="A52" s="41"/>
      <c r="B52" s="42" t="s">
        <v>920</v>
      </c>
      <c r="C52" s="42">
        <v>0.71</v>
      </c>
      <c r="D52" s="42" t="s">
        <v>921</v>
      </c>
      <c r="E52" s="42" t="s">
        <v>997</v>
      </c>
      <c r="F52" s="42" t="s">
        <v>916</v>
      </c>
      <c r="G52" s="43" t="s">
        <v>998</v>
      </c>
      <c r="H52" s="43" t="s">
        <v>999</v>
      </c>
      <c r="I52" s="43" t="s">
        <v>1002</v>
      </c>
      <c r="J52" s="43">
        <v>63</v>
      </c>
      <c r="K52" s="43">
        <v>75.3</v>
      </c>
      <c r="L52" s="43">
        <v>5.49</v>
      </c>
      <c r="M52" s="43">
        <v>4.2</v>
      </c>
      <c r="N52" s="43">
        <v>3.16</v>
      </c>
      <c r="O52" s="44" t="str">
        <f>HYPERLINK("https://www.gia.edu/cs/Satellite?pagename=GST%2FDispatcher&amp;childpagename=GIA%2FPage%2FReportCheck&amp;c=Page&amp;cid=1355954554547&amp;reportno=6415871361","6415871361")</f>
        <v>6415871361</v>
      </c>
    </row>
    <row r="53" spans="1:21" ht="15" x14ac:dyDescent="0.25">
      <c r="A53" s="41"/>
      <c r="B53" s="42" t="s">
        <v>920</v>
      </c>
      <c r="C53" s="42">
        <v>0.72</v>
      </c>
      <c r="D53" s="42" t="s">
        <v>921</v>
      </c>
      <c r="E53" s="42" t="s">
        <v>1001</v>
      </c>
      <c r="F53" s="42" t="s">
        <v>916</v>
      </c>
      <c r="G53" s="43" t="s">
        <v>998</v>
      </c>
      <c r="H53" s="43" t="s">
        <v>999</v>
      </c>
      <c r="I53" s="43" t="s">
        <v>1002</v>
      </c>
      <c r="J53" s="43">
        <v>67</v>
      </c>
      <c r="K53" s="43">
        <v>73.3</v>
      </c>
      <c r="L53" s="43">
        <v>5.49</v>
      </c>
      <c r="M53" s="43">
        <v>4.1500000000000004</v>
      </c>
      <c r="N53" s="43">
        <v>3.04</v>
      </c>
      <c r="O53" s="44" t="str">
        <f>HYPERLINK("https://www.gia.edu/cs/Satellite?pagename=GST%2FDispatcher&amp;childpagename=GIA%2FPage%2FReportCheck&amp;c=Page&amp;cid=1355954554547&amp;reportno=2416992438","2416992438")</f>
        <v>2416992438</v>
      </c>
    </row>
    <row r="54" spans="1:21" ht="15" x14ac:dyDescent="0.25">
      <c r="A54" s="41"/>
      <c r="B54" s="42" t="s">
        <v>920</v>
      </c>
      <c r="C54" s="42">
        <v>0.7</v>
      </c>
      <c r="D54" s="42" t="s">
        <v>921</v>
      </c>
      <c r="E54" s="42" t="s">
        <v>997</v>
      </c>
      <c r="F54" s="42" t="s">
        <v>916</v>
      </c>
      <c r="G54" s="43" t="s">
        <v>998</v>
      </c>
      <c r="H54" s="43" t="s">
        <v>999</v>
      </c>
      <c r="I54" s="43" t="s">
        <v>1002</v>
      </c>
      <c r="J54" s="43">
        <v>67</v>
      </c>
      <c r="K54" s="43">
        <v>68.900000000000006</v>
      </c>
      <c r="L54" s="43">
        <v>5.5</v>
      </c>
      <c r="M54" s="43">
        <v>4.22</v>
      </c>
      <c r="N54" s="43">
        <v>2.91</v>
      </c>
      <c r="O54" s="44" t="str">
        <f>HYPERLINK("https://www.gia.edu/cs/Satellite?pagename=GST%2FDispatcher&amp;childpagename=GIA%2FPage%2FReportCheck&amp;c=Page&amp;cid=1355954554547&amp;reportno=1427043825","1427043825")</f>
        <v>1427043825</v>
      </c>
    </row>
    <row r="55" spans="1:21" ht="15" x14ac:dyDescent="0.25">
      <c r="A55" s="41"/>
      <c r="B55" s="42" t="s">
        <v>920</v>
      </c>
      <c r="C55" s="42">
        <v>0.7</v>
      </c>
      <c r="D55" s="42" t="s">
        <v>921</v>
      </c>
      <c r="E55" s="42" t="s">
        <v>997</v>
      </c>
      <c r="F55" s="42" t="s">
        <v>916</v>
      </c>
      <c r="G55" s="43" t="s">
        <v>998</v>
      </c>
      <c r="H55" s="43" t="s">
        <v>999</v>
      </c>
      <c r="I55" s="43" t="s">
        <v>1002</v>
      </c>
      <c r="J55" s="43">
        <v>68</v>
      </c>
      <c r="K55" s="43">
        <v>71.7</v>
      </c>
      <c r="L55" s="43">
        <v>5.51</v>
      </c>
      <c r="M55" s="43">
        <v>4.2300000000000004</v>
      </c>
      <c r="N55" s="43">
        <v>3.03</v>
      </c>
      <c r="O55" s="44" t="str">
        <f>HYPERLINK("https://www.gia.edu/cs/Satellite?pagename=GST%2FDispatcher&amp;childpagename=GIA%2FPage%2FReportCheck&amp;c=Page&amp;cid=1355954554547&amp;reportno=1413993238","1413993238")</f>
        <v>1413993238</v>
      </c>
    </row>
    <row r="56" spans="1:21" ht="15" x14ac:dyDescent="0.25">
      <c r="A56" s="41"/>
      <c r="B56" s="42" t="s">
        <v>920</v>
      </c>
      <c r="C56" s="42">
        <v>0.7</v>
      </c>
      <c r="D56" s="42" t="s">
        <v>921</v>
      </c>
      <c r="E56" s="42" t="s">
        <v>1004</v>
      </c>
      <c r="F56" s="42" t="s">
        <v>916</v>
      </c>
      <c r="G56" s="43" t="s">
        <v>998</v>
      </c>
      <c r="H56" s="43" t="s">
        <v>999</v>
      </c>
      <c r="I56" s="43" t="s">
        <v>1002</v>
      </c>
      <c r="J56" s="43">
        <v>62</v>
      </c>
      <c r="K56" s="43">
        <v>69.8</v>
      </c>
      <c r="L56" s="43">
        <v>5.51</v>
      </c>
      <c r="M56" s="43">
        <v>4.24</v>
      </c>
      <c r="N56" s="43">
        <v>2.95</v>
      </c>
      <c r="O56" s="44" t="str">
        <f>HYPERLINK("https://www.gia.edu/cs/Satellite?pagename=GST%2FDispatcher&amp;childpagename=GIA%2FPage%2FReportCheck&amp;c=Page&amp;cid=1355954554547&amp;reportno=2424450860","2424450860")</f>
        <v>2424450860</v>
      </c>
    </row>
    <row r="57" spans="1:21" ht="15" x14ac:dyDescent="0.25">
      <c r="A57" s="41"/>
      <c r="B57" s="42" t="s">
        <v>920</v>
      </c>
      <c r="C57" s="42">
        <v>0.71</v>
      </c>
      <c r="D57" s="42" t="s">
        <v>921</v>
      </c>
      <c r="E57" s="42" t="s">
        <v>1001</v>
      </c>
      <c r="F57" s="42" t="s">
        <v>916</v>
      </c>
      <c r="G57" s="43" t="s">
        <v>998</v>
      </c>
      <c r="H57" s="43" t="s">
        <v>999</v>
      </c>
      <c r="I57" s="43" t="s">
        <v>1002</v>
      </c>
      <c r="J57" s="43">
        <v>68</v>
      </c>
      <c r="K57" s="43">
        <v>70</v>
      </c>
      <c r="L57" s="43">
        <v>5.52</v>
      </c>
      <c r="M57" s="43">
        <v>4.24</v>
      </c>
      <c r="N57" s="43">
        <v>2.97</v>
      </c>
      <c r="O57" s="44" t="str">
        <f>HYPERLINK("https://www.gia.edu/cs/Satellite?pagename=GST%2FDispatcher&amp;childpagename=GIA%2FPage%2FReportCheck&amp;c=Page&amp;cid=1355954554547&amp;reportno=2426044145","2426044145")</f>
        <v>2426044145</v>
      </c>
    </row>
    <row r="58" spans="1:21" x14ac:dyDescent="0.2">
      <c r="A58" s="45"/>
      <c r="B58" s="45"/>
      <c r="C58" s="45"/>
      <c r="D58" s="46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21" ht="15" x14ac:dyDescent="0.25">
      <c r="A59" s="22" t="s">
        <v>924</v>
      </c>
      <c r="B59" s="23" t="s">
        <v>925</v>
      </c>
      <c r="C59" s="24">
        <v>9.8800000000000008</v>
      </c>
      <c r="D59" s="25" t="s">
        <v>926</v>
      </c>
      <c r="E59" s="23"/>
      <c r="F59" s="24" t="s">
        <v>916</v>
      </c>
      <c r="G59" s="26" t="s">
        <v>927</v>
      </c>
      <c r="H59" s="27"/>
      <c r="I59" s="26">
        <v>4500</v>
      </c>
      <c r="J59" s="28">
        <f>I59*C59</f>
        <v>44460</v>
      </c>
      <c r="K59" s="47"/>
      <c r="L59" s="47"/>
      <c r="M59" s="47"/>
      <c r="N59" s="47"/>
      <c r="O59" s="30"/>
    </row>
    <row r="60" spans="1:21" s="48" customFormat="1" ht="11.25" x14ac:dyDescent="0.2">
      <c r="B60" s="32" t="s">
        <v>1</v>
      </c>
      <c r="C60" s="32" t="s">
        <v>1005</v>
      </c>
      <c r="D60" s="32" t="s">
        <v>1006</v>
      </c>
      <c r="E60" s="83" t="s">
        <v>3</v>
      </c>
      <c r="F60" s="83"/>
      <c r="G60" s="32" t="s">
        <v>16</v>
      </c>
      <c r="H60" s="32" t="s">
        <v>4</v>
      </c>
      <c r="I60" s="32" t="s">
        <v>1007</v>
      </c>
      <c r="J60" s="32" t="s">
        <v>1008</v>
      </c>
      <c r="K60" s="32" t="s">
        <v>1009</v>
      </c>
      <c r="L60" s="49"/>
      <c r="M60" s="49"/>
      <c r="N60" s="32" t="s">
        <v>1010</v>
      </c>
      <c r="O60" s="32" t="s">
        <v>17</v>
      </c>
    </row>
    <row r="61" spans="1:21" s="48" customFormat="1" ht="15" x14ac:dyDescent="0.25">
      <c r="B61" s="33" t="s">
        <v>1011</v>
      </c>
      <c r="C61" s="33">
        <v>1</v>
      </c>
      <c r="D61" s="33">
        <v>0.09</v>
      </c>
      <c r="E61" s="82" t="s">
        <v>1012</v>
      </c>
      <c r="F61" s="82"/>
      <c r="G61" s="33" t="s">
        <v>916</v>
      </c>
      <c r="H61" s="50"/>
      <c r="I61" s="50"/>
      <c r="J61" s="50"/>
      <c r="K61" s="50"/>
      <c r="L61" s="50"/>
      <c r="M61" s="50"/>
      <c r="N61" s="50"/>
      <c r="O61" s="50">
        <v>2195906229</v>
      </c>
    </row>
    <row r="62" spans="1:21" s="48" customFormat="1" ht="15" x14ac:dyDescent="0.25">
      <c r="B62" s="33" t="s">
        <v>1011</v>
      </c>
      <c r="C62" s="33">
        <v>1</v>
      </c>
      <c r="D62" s="33">
        <v>0.14000000000000001</v>
      </c>
      <c r="E62" s="51" t="s">
        <v>1013</v>
      </c>
      <c r="F62" s="52"/>
      <c r="G62" s="33" t="s">
        <v>916</v>
      </c>
      <c r="H62" s="50"/>
      <c r="I62" s="50"/>
      <c r="J62" s="50"/>
      <c r="K62" s="50"/>
      <c r="L62" s="50"/>
      <c r="M62" s="50"/>
      <c r="N62" s="50"/>
      <c r="O62" s="50">
        <v>2191906180</v>
      </c>
    </row>
    <row r="63" spans="1:21" s="48" customFormat="1" ht="15" x14ac:dyDescent="0.25">
      <c r="B63" s="33" t="s">
        <v>1011</v>
      </c>
      <c r="C63" s="33">
        <v>1</v>
      </c>
      <c r="D63" s="33">
        <v>0.14000000000000001</v>
      </c>
      <c r="E63" s="82" t="s">
        <v>1013</v>
      </c>
      <c r="F63" s="82"/>
      <c r="G63" s="33" t="s">
        <v>916</v>
      </c>
      <c r="H63" s="50"/>
      <c r="I63" s="50"/>
      <c r="J63" s="50"/>
      <c r="K63" s="50"/>
      <c r="L63" s="50"/>
      <c r="M63" s="50"/>
      <c r="N63" s="50"/>
      <c r="O63" s="50">
        <v>6193906262</v>
      </c>
      <c r="P63" s="53"/>
      <c r="Q63" s="53"/>
      <c r="R63" s="53"/>
      <c r="S63" s="53"/>
      <c r="T63" s="53"/>
      <c r="U63" s="53"/>
    </row>
    <row r="64" spans="1:21" s="48" customFormat="1" ht="15" x14ac:dyDescent="0.25">
      <c r="B64" s="33" t="s">
        <v>1011</v>
      </c>
      <c r="C64" s="33">
        <v>1</v>
      </c>
      <c r="D64" s="33">
        <v>0.15</v>
      </c>
      <c r="E64" s="82" t="s">
        <v>1012</v>
      </c>
      <c r="F64" s="82"/>
      <c r="G64" s="33" t="s">
        <v>916</v>
      </c>
      <c r="H64" s="50" t="s">
        <v>955</v>
      </c>
      <c r="I64" s="50" t="s">
        <v>999</v>
      </c>
      <c r="J64" s="50" t="s">
        <v>999</v>
      </c>
      <c r="K64" s="50" t="s">
        <v>1014</v>
      </c>
      <c r="L64" s="50"/>
      <c r="M64" s="50"/>
      <c r="N64" s="50" t="s">
        <v>1015</v>
      </c>
      <c r="O64" s="50">
        <v>5192906284</v>
      </c>
      <c r="P64" s="53"/>
      <c r="Q64" s="53"/>
      <c r="R64" s="53"/>
      <c r="S64" s="53"/>
      <c r="T64" s="53"/>
      <c r="U64" s="53"/>
    </row>
    <row r="65" spans="2:21" s="48" customFormat="1" ht="15" x14ac:dyDescent="0.25">
      <c r="B65" s="33" t="s">
        <v>1011</v>
      </c>
      <c r="C65" s="33">
        <v>1</v>
      </c>
      <c r="D65" s="33">
        <v>0.15</v>
      </c>
      <c r="E65" s="82" t="s">
        <v>1016</v>
      </c>
      <c r="F65" s="82"/>
      <c r="G65" s="33" t="s">
        <v>916</v>
      </c>
      <c r="H65" s="50" t="s">
        <v>997</v>
      </c>
      <c r="I65" s="50" t="s">
        <v>999</v>
      </c>
      <c r="J65" s="50" t="s">
        <v>921</v>
      </c>
      <c r="K65" s="50" t="s">
        <v>1014</v>
      </c>
      <c r="L65" s="50"/>
      <c r="M65" s="50"/>
      <c r="N65" s="50" t="s">
        <v>1017</v>
      </c>
      <c r="O65" s="50">
        <v>2195906248</v>
      </c>
      <c r="P65" s="38"/>
      <c r="Q65" s="38"/>
      <c r="R65" s="38"/>
      <c r="S65" s="38"/>
      <c r="T65" s="38"/>
      <c r="U65" s="53"/>
    </row>
    <row r="66" spans="2:21" s="48" customFormat="1" ht="15" x14ac:dyDescent="0.25">
      <c r="B66" s="33" t="s">
        <v>1011</v>
      </c>
      <c r="C66" s="33">
        <v>1</v>
      </c>
      <c r="D66" s="33">
        <v>0.18</v>
      </c>
      <c r="E66" s="82" t="s">
        <v>1018</v>
      </c>
      <c r="F66" s="82"/>
      <c r="G66" s="33" t="s">
        <v>916</v>
      </c>
      <c r="H66" s="50" t="s">
        <v>1019</v>
      </c>
      <c r="I66" s="50" t="s">
        <v>921</v>
      </c>
      <c r="J66" s="50" t="s">
        <v>1020</v>
      </c>
      <c r="K66" s="50" t="s">
        <v>1014</v>
      </c>
      <c r="L66" s="50"/>
      <c r="M66" s="50"/>
      <c r="N66" s="50" t="s">
        <v>1021</v>
      </c>
      <c r="O66" s="50">
        <v>2211228178</v>
      </c>
      <c r="P66" s="53"/>
      <c r="Q66" s="53"/>
      <c r="R66" s="53"/>
      <c r="S66" s="53"/>
      <c r="T66" s="53"/>
      <c r="U66" s="53"/>
    </row>
    <row r="67" spans="2:21" s="48" customFormat="1" ht="15" x14ac:dyDescent="0.25">
      <c r="B67" s="33" t="s">
        <v>1011</v>
      </c>
      <c r="C67" s="33">
        <v>1</v>
      </c>
      <c r="D67" s="33">
        <v>0.19</v>
      </c>
      <c r="E67" s="82" t="s">
        <v>1012</v>
      </c>
      <c r="F67" s="82"/>
      <c r="G67" s="33" t="s">
        <v>916</v>
      </c>
      <c r="H67" s="50" t="s">
        <v>1022</v>
      </c>
      <c r="I67" s="50" t="s">
        <v>999</v>
      </c>
      <c r="J67" s="50" t="s">
        <v>999</v>
      </c>
      <c r="K67" s="50" t="s">
        <v>1014</v>
      </c>
      <c r="L67" s="50"/>
      <c r="M67" s="50"/>
      <c r="N67" s="50" t="s">
        <v>1023</v>
      </c>
      <c r="O67" s="50">
        <v>1196906161</v>
      </c>
    </row>
    <row r="68" spans="2:21" s="48" customFormat="1" ht="15" x14ac:dyDescent="0.25">
      <c r="B68" s="33" t="s">
        <v>1011</v>
      </c>
      <c r="C68" s="33">
        <v>1</v>
      </c>
      <c r="D68" s="33">
        <v>0.19</v>
      </c>
      <c r="E68" s="82" t="s">
        <v>1016</v>
      </c>
      <c r="F68" s="82"/>
      <c r="G68" s="33" t="s">
        <v>916</v>
      </c>
      <c r="H68" s="50" t="s">
        <v>1019</v>
      </c>
      <c r="I68" s="50" t="s">
        <v>998</v>
      </c>
      <c r="J68" s="50" t="s">
        <v>921</v>
      </c>
      <c r="K68" s="50" t="s">
        <v>1014</v>
      </c>
      <c r="L68" s="50"/>
      <c r="M68" s="50"/>
      <c r="N68" s="50" t="s">
        <v>1024</v>
      </c>
      <c r="O68" s="50">
        <v>5192906236</v>
      </c>
    </row>
    <row r="69" spans="2:21" s="48" customFormat="1" ht="15" x14ac:dyDescent="0.25">
      <c r="B69" s="33" t="s">
        <v>1011</v>
      </c>
      <c r="C69" s="33">
        <v>1</v>
      </c>
      <c r="D69" s="33">
        <v>0.19</v>
      </c>
      <c r="E69" s="82" t="s">
        <v>1012</v>
      </c>
      <c r="F69" s="82"/>
      <c r="G69" s="33" t="s">
        <v>916</v>
      </c>
      <c r="H69" s="50" t="s">
        <v>1004</v>
      </c>
      <c r="I69" s="50" t="s">
        <v>999</v>
      </c>
      <c r="J69" s="50" t="s">
        <v>999</v>
      </c>
      <c r="K69" s="50" t="s">
        <v>1014</v>
      </c>
      <c r="L69" s="50"/>
      <c r="M69" s="50"/>
      <c r="N69" s="50" t="s">
        <v>1025</v>
      </c>
      <c r="O69" s="50">
        <v>2195906271</v>
      </c>
    </row>
    <row r="70" spans="2:21" s="48" customFormat="1" ht="15" x14ac:dyDescent="0.25">
      <c r="B70" s="33" t="s">
        <v>1011</v>
      </c>
      <c r="C70" s="33">
        <v>1</v>
      </c>
      <c r="D70" s="54">
        <v>0.2</v>
      </c>
      <c r="E70" s="82" t="s">
        <v>1018</v>
      </c>
      <c r="F70" s="82"/>
      <c r="G70" s="33" t="s">
        <v>916</v>
      </c>
      <c r="H70" s="50" t="s">
        <v>997</v>
      </c>
      <c r="I70" s="50" t="s">
        <v>999</v>
      </c>
      <c r="J70" s="50" t="s">
        <v>999</v>
      </c>
      <c r="K70" s="50" t="s">
        <v>1014</v>
      </c>
      <c r="L70" s="50"/>
      <c r="M70" s="50"/>
      <c r="N70" s="50" t="s">
        <v>1026</v>
      </c>
      <c r="O70" s="50">
        <v>6194886170</v>
      </c>
    </row>
    <row r="71" spans="2:21" s="48" customFormat="1" ht="15" x14ac:dyDescent="0.25">
      <c r="B71" s="33" t="s">
        <v>1011</v>
      </c>
      <c r="C71" s="33">
        <v>1</v>
      </c>
      <c r="D71" s="54">
        <v>0.2</v>
      </c>
      <c r="E71" s="82" t="s">
        <v>1018</v>
      </c>
      <c r="F71" s="82"/>
      <c r="G71" s="33" t="s">
        <v>916</v>
      </c>
      <c r="H71" s="50" t="s">
        <v>997</v>
      </c>
      <c r="I71" s="50" t="s">
        <v>921</v>
      </c>
      <c r="J71" s="50" t="s">
        <v>999</v>
      </c>
      <c r="K71" s="50" t="s">
        <v>1014</v>
      </c>
      <c r="L71" s="50"/>
      <c r="M71" s="50"/>
      <c r="N71" s="50" t="s">
        <v>1027</v>
      </c>
      <c r="O71" s="50">
        <v>5191886042</v>
      </c>
    </row>
    <row r="72" spans="2:21" s="48" customFormat="1" ht="15" x14ac:dyDescent="0.25">
      <c r="B72" s="33" t="s">
        <v>1011</v>
      </c>
      <c r="C72" s="33">
        <v>1</v>
      </c>
      <c r="D72" s="54">
        <v>0.2</v>
      </c>
      <c r="E72" s="82" t="s">
        <v>1012</v>
      </c>
      <c r="F72" s="82"/>
      <c r="G72" s="33" t="s">
        <v>916</v>
      </c>
      <c r="H72" s="50" t="s">
        <v>955</v>
      </c>
      <c r="I72" s="50" t="s">
        <v>998</v>
      </c>
      <c r="J72" s="50" t="s">
        <v>1020</v>
      </c>
      <c r="K72" s="50" t="s">
        <v>1014</v>
      </c>
      <c r="L72" s="50"/>
      <c r="M72" s="50"/>
      <c r="N72" s="50" t="s">
        <v>1028</v>
      </c>
      <c r="O72" s="50">
        <v>2193886048</v>
      </c>
    </row>
    <row r="73" spans="2:21" s="48" customFormat="1" ht="15" x14ac:dyDescent="0.25">
      <c r="B73" s="33" t="s">
        <v>1011</v>
      </c>
      <c r="C73" s="33">
        <v>1</v>
      </c>
      <c r="D73" s="33">
        <v>0.21</v>
      </c>
      <c r="E73" s="82" t="s">
        <v>1012</v>
      </c>
      <c r="F73" s="82"/>
      <c r="G73" s="33" t="s">
        <v>916</v>
      </c>
      <c r="H73" s="50" t="s">
        <v>955</v>
      </c>
      <c r="I73" s="50" t="s">
        <v>999</v>
      </c>
      <c r="J73" s="50" t="s">
        <v>921</v>
      </c>
      <c r="K73" s="50" t="s">
        <v>1014</v>
      </c>
      <c r="L73" s="50"/>
      <c r="M73" s="50"/>
      <c r="N73" s="50" t="s">
        <v>1029</v>
      </c>
      <c r="O73" s="50">
        <v>2191886032</v>
      </c>
    </row>
    <row r="74" spans="2:21" s="48" customFormat="1" ht="15" x14ac:dyDescent="0.25">
      <c r="B74" s="33" t="s">
        <v>1011</v>
      </c>
      <c r="C74" s="33">
        <v>1</v>
      </c>
      <c r="D74" s="33">
        <v>0.21</v>
      </c>
      <c r="E74" s="82" t="s">
        <v>1030</v>
      </c>
      <c r="F74" s="82"/>
      <c r="G74" s="33" t="s">
        <v>916</v>
      </c>
      <c r="H74" s="50" t="s">
        <v>955</v>
      </c>
      <c r="I74" s="50" t="s">
        <v>921</v>
      </c>
      <c r="J74" s="50" t="s">
        <v>1020</v>
      </c>
      <c r="K74" s="50" t="s">
        <v>1014</v>
      </c>
      <c r="L74" s="50"/>
      <c r="M74" s="50"/>
      <c r="N74" s="50" t="s">
        <v>1031</v>
      </c>
      <c r="O74" s="50">
        <v>5144663696</v>
      </c>
    </row>
    <row r="75" spans="2:21" s="48" customFormat="1" ht="15" x14ac:dyDescent="0.25">
      <c r="B75" s="33" t="s">
        <v>1011</v>
      </c>
      <c r="C75" s="33">
        <v>1</v>
      </c>
      <c r="D75" s="33">
        <v>0.22</v>
      </c>
      <c r="E75" s="82" t="s">
        <v>1032</v>
      </c>
      <c r="F75" s="82"/>
      <c r="G75" s="33" t="s">
        <v>916</v>
      </c>
      <c r="H75" s="50" t="s">
        <v>1004</v>
      </c>
      <c r="I75" s="50" t="s">
        <v>998</v>
      </c>
      <c r="J75" s="50" t="s">
        <v>921</v>
      </c>
      <c r="K75" s="50" t="s">
        <v>1014</v>
      </c>
      <c r="L75" s="50"/>
      <c r="M75" s="50"/>
      <c r="N75" s="50" t="s">
        <v>1033</v>
      </c>
      <c r="O75" s="50">
        <v>6193886047</v>
      </c>
    </row>
    <row r="76" spans="2:21" s="48" customFormat="1" ht="15" x14ac:dyDescent="0.25">
      <c r="B76" s="33" t="s">
        <v>1011</v>
      </c>
      <c r="C76" s="33">
        <v>1</v>
      </c>
      <c r="D76" s="33">
        <v>0.23</v>
      </c>
      <c r="E76" s="82" t="s">
        <v>1012</v>
      </c>
      <c r="F76" s="82"/>
      <c r="G76" s="33" t="s">
        <v>916</v>
      </c>
      <c r="H76" s="50" t="s">
        <v>1004</v>
      </c>
      <c r="I76" s="50" t="s">
        <v>998</v>
      </c>
      <c r="J76" s="50" t="s">
        <v>999</v>
      </c>
      <c r="K76" s="50" t="s">
        <v>1014</v>
      </c>
      <c r="L76" s="50"/>
      <c r="M76" s="50"/>
      <c r="N76" s="50" t="s">
        <v>1034</v>
      </c>
      <c r="O76" s="50">
        <v>6194886044</v>
      </c>
    </row>
    <row r="77" spans="2:21" s="48" customFormat="1" ht="15" x14ac:dyDescent="0.25">
      <c r="B77" s="33" t="s">
        <v>1011</v>
      </c>
      <c r="C77" s="33">
        <v>1</v>
      </c>
      <c r="D77" s="33">
        <v>0.24</v>
      </c>
      <c r="E77" s="82" t="s">
        <v>1012</v>
      </c>
      <c r="F77" s="82"/>
      <c r="G77" s="33" t="s">
        <v>916</v>
      </c>
      <c r="H77" s="50" t="s">
        <v>1019</v>
      </c>
      <c r="I77" s="50" t="s">
        <v>999</v>
      </c>
      <c r="J77" s="50" t="s">
        <v>999</v>
      </c>
      <c r="K77" s="50" t="s">
        <v>1014</v>
      </c>
      <c r="L77" s="50"/>
      <c r="M77" s="50"/>
      <c r="N77" s="50" t="s">
        <v>1035</v>
      </c>
      <c r="O77" s="50">
        <v>2191886034</v>
      </c>
    </row>
    <row r="78" spans="2:21" s="48" customFormat="1" ht="15" x14ac:dyDescent="0.25">
      <c r="B78" s="33" t="s">
        <v>1011</v>
      </c>
      <c r="C78" s="33">
        <v>1</v>
      </c>
      <c r="D78" s="33">
        <v>0.24</v>
      </c>
      <c r="E78" s="82" t="s">
        <v>1012</v>
      </c>
      <c r="F78" s="82"/>
      <c r="G78" s="33" t="s">
        <v>916</v>
      </c>
      <c r="H78" s="50" t="s">
        <v>997</v>
      </c>
      <c r="I78" s="50" t="s">
        <v>921</v>
      </c>
      <c r="J78" s="50" t="s">
        <v>999</v>
      </c>
      <c r="K78" s="50" t="s">
        <v>1014</v>
      </c>
      <c r="L78" s="50"/>
      <c r="M78" s="50"/>
      <c r="N78" s="50" t="s">
        <v>1036</v>
      </c>
      <c r="O78" s="50">
        <v>6193886173</v>
      </c>
    </row>
    <row r="79" spans="2:21" s="48" customFormat="1" ht="15" x14ac:dyDescent="0.25">
      <c r="B79" s="33" t="s">
        <v>1011</v>
      </c>
      <c r="C79" s="33">
        <v>1</v>
      </c>
      <c r="D79" s="33">
        <v>0.26</v>
      </c>
      <c r="E79" s="82" t="s">
        <v>1012</v>
      </c>
      <c r="F79" s="82"/>
      <c r="G79" s="33" t="s">
        <v>916</v>
      </c>
      <c r="H79" s="50" t="s">
        <v>997</v>
      </c>
      <c r="I79" s="50" t="s">
        <v>998</v>
      </c>
      <c r="J79" s="50" t="s">
        <v>999</v>
      </c>
      <c r="K79" s="50" t="s">
        <v>1014</v>
      </c>
      <c r="L79" s="50"/>
      <c r="M79" s="50"/>
      <c r="N79" s="50" t="s">
        <v>1037</v>
      </c>
      <c r="O79" s="50">
        <v>2195886055</v>
      </c>
    </row>
    <row r="80" spans="2:21" s="48" customFormat="1" ht="15" x14ac:dyDescent="0.25">
      <c r="B80" s="33" t="s">
        <v>1011</v>
      </c>
      <c r="C80" s="33">
        <v>1</v>
      </c>
      <c r="D80" s="33">
        <v>0.26</v>
      </c>
      <c r="E80" s="82" t="s">
        <v>1012</v>
      </c>
      <c r="F80" s="82"/>
      <c r="G80" s="33" t="s">
        <v>916</v>
      </c>
      <c r="H80" s="50" t="s">
        <v>1001</v>
      </c>
      <c r="I80" s="50" t="s">
        <v>998</v>
      </c>
      <c r="J80" s="50" t="s">
        <v>921</v>
      </c>
      <c r="K80" s="50" t="s">
        <v>1014</v>
      </c>
      <c r="L80" s="50"/>
      <c r="M80" s="50"/>
      <c r="N80" s="50" t="s">
        <v>1038</v>
      </c>
      <c r="O80" s="50">
        <v>2195886024</v>
      </c>
    </row>
    <row r="81" spans="2:15" s="48" customFormat="1" ht="15" x14ac:dyDescent="0.25">
      <c r="B81" s="33" t="s">
        <v>1011</v>
      </c>
      <c r="C81" s="33">
        <v>1</v>
      </c>
      <c r="D81" s="33">
        <v>0.27</v>
      </c>
      <c r="E81" s="82" t="s">
        <v>1012</v>
      </c>
      <c r="F81" s="82"/>
      <c r="G81" s="33" t="s">
        <v>916</v>
      </c>
      <c r="H81" s="50" t="s">
        <v>997</v>
      </c>
      <c r="I81" s="50" t="s">
        <v>999</v>
      </c>
      <c r="J81" s="50" t="s">
        <v>998</v>
      </c>
      <c r="K81" s="50" t="s">
        <v>1014</v>
      </c>
      <c r="L81" s="50"/>
      <c r="M81" s="50"/>
      <c r="N81" s="50" t="s">
        <v>1039</v>
      </c>
      <c r="O81" s="50">
        <v>2195886039</v>
      </c>
    </row>
    <row r="82" spans="2:15" s="48" customFormat="1" ht="15" x14ac:dyDescent="0.25">
      <c r="B82" s="33" t="s">
        <v>1011</v>
      </c>
      <c r="C82" s="33">
        <v>1</v>
      </c>
      <c r="D82" s="33">
        <v>0.28000000000000003</v>
      </c>
      <c r="E82" s="82" t="s">
        <v>1012</v>
      </c>
      <c r="F82" s="82"/>
      <c r="G82" s="33" t="s">
        <v>916</v>
      </c>
      <c r="H82" s="50" t="s">
        <v>997</v>
      </c>
      <c r="I82" s="50" t="s">
        <v>999</v>
      </c>
      <c r="J82" s="50" t="s">
        <v>999</v>
      </c>
      <c r="K82" s="50" t="s">
        <v>1014</v>
      </c>
      <c r="L82" s="50"/>
      <c r="M82" s="50"/>
      <c r="N82" s="50" t="s">
        <v>1040</v>
      </c>
      <c r="O82" s="50">
        <v>1196886040</v>
      </c>
    </row>
    <row r="83" spans="2:15" s="48" customFormat="1" ht="15" x14ac:dyDescent="0.25">
      <c r="B83" s="33" t="s">
        <v>1011</v>
      </c>
      <c r="C83" s="33">
        <v>1</v>
      </c>
      <c r="D83" s="33">
        <v>0.28000000000000003</v>
      </c>
      <c r="E83" s="82" t="s">
        <v>1016</v>
      </c>
      <c r="F83" s="82"/>
      <c r="G83" s="33" t="s">
        <v>916</v>
      </c>
      <c r="H83" s="50" t="s">
        <v>1004</v>
      </c>
      <c r="I83" s="50" t="s">
        <v>999</v>
      </c>
      <c r="J83" s="50" t="s">
        <v>998</v>
      </c>
      <c r="K83" s="50" t="s">
        <v>1014</v>
      </c>
      <c r="L83" s="50"/>
      <c r="M83" s="50"/>
      <c r="N83" s="50" t="s">
        <v>1041</v>
      </c>
      <c r="O83" s="50">
        <v>5191886026</v>
      </c>
    </row>
    <row r="84" spans="2:15" s="48" customFormat="1" ht="15" x14ac:dyDescent="0.25">
      <c r="B84" s="33" t="s">
        <v>1011</v>
      </c>
      <c r="C84" s="33">
        <v>1</v>
      </c>
      <c r="D84" s="33">
        <v>0.28999999999999998</v>
      </c>
      <c r="E84" s="82" t="s">
        <v>1016</v>
      </c>
      <c r="F84" s="82"/>
      <c r="G84" s="33" t="s">
        <v>916</v>
      </c>
      <c r="H84" s="50" t="s">
        <v>1001</v>
      </c>
      <c r="I84" s="50" t="s">
        <v>998</v>
      </c>
      <c r="J84" s="50" t="s">
        <v>999</v>
      </c>
      <c r="K84" s="50" t="s">
        <v>1014</v>
      </c>
      <c r="L84" s="50"/>
      <c r="M84" s="50"/>
      <c r="N84" s="50" t="s">
        <v>1042</v>
      </c>
      <c r="O84" s="50">
        <v>6197886030</v>
      </c>
    </row>
    <row r="85" spans="2:15" s="48" customFormat="1" ht="15" x14ac:dyDescent="0.25">
      <c r="B85" s="33" t="s">
        <v>1011</v>
      </c>
      <c r="C85" s="33">
        <v>1</v>
      </c>
      <c r="D85" s="33">
        <v>0.28999999999999998</v>
      </c>
      <c r="E85" s="82" t="s">
        <v>1012</v>
      </c>
      <c r="F85" s="82"/>
      <c r="G85" s="33" t="s">
        <v>916</v>
      </c>
      <c r="H85" s="50" t="s">
        <v>955</v>
      </c>
      <c r="I85" s="50" t="s">
        <v>999</v>
      </c>
      <c r="J85" s="50" t="s">
        <v>998</v>
      </c>
      <c r="K85" s="50" t="s">
        <v>1014</v>
      </c>
      <c r="L85" s="50"/>
      <c r="M85" s="50"/>
      <c r="N85" s="50" t="s">
        <v>1043</v>
      </c>
      <c r="O85" s="50">
        <v>5191886057</v>
      </c>
    </row>
    <row r="86" spans="2:15" s="48" customFormat="1" ht="15" x14ac:dyDescent="0.25">
      <c r="B86" s="33" t="s">
        <v>1011</v>
      </c>
      <c r="C86" s="33">
        <v>1</v>
      </c>
      <c r="D86" s="54">
        <v>0.3</v>
      </c>
      <c r="E86" s="82" t="s">
        <v>1012</v>
      </c>
      <c r="F86" s="82"/>
      <c r="G86" s="33" t="s">
        <v>916</v>
      </c>
      <c r="H86" s="50" t="s">
        <v>997</v>
      </c>
      <c r="I86" s="50" t="s">
        <v>999</v>
      </c>
      <c r="J86" s="50" t="s">
        <v>999</v>
      </c>
      <c r="K86" s="50" t="s">
        <v>1014</v>
      </c>
      <c r="L86" s="50"/>
      <c r="M86" s="50"/>
      <c r="N86" s="50" t="s">
        <v>1044</v>
      </c>
      <c r="O86" s="50">
        <v>2195886050</v>
      </c>
    </row>
    <row r="87" spans="2:15" s="48" customFormat="1" ht="15" x14ac:dyDescent="0.25">
      <c r="B87" s="33" t="s">
        <v>1011</v>
      </c>
      <c r="C87" s="33">
        <v>1</v>
      </c>
      <c r="D87" s="33">
        <v>0.31</v>
      </c>
      <c r="E87" s="82" t="s">
        <v>1032</v>
      </c>
      <c r="F87" s="82"/>
      <c r="G87" s="33" t="s">
        <v>916</v>
      </c>
      <c r="H87" s="50" t="s">
        <v>997</v>
      </c>
      <c r="I87" s="50" t="s">
        <v>999</v>
      </c>
      <c r="J87" s="50" t="s">
        <v>999</v>
      </c>
      <c r="K87" s="50" t="s">
        <v>1014</v>
      </c>
      <c r="L87" s="50"/>
      <c r="M87" s="50"/>
      <c r="N87" s="50" t="s">
        <v>1045</v>
      </c>
      <c r="O87" s="50">
        <v>6197886036</v>
      </c>
    </row>
    <row r="88" spans="2:15" s="48" customFormat="1" ht="15" x14ac:dyDescent="0.25">
      <c r="B88" s="33" t="s">
        <v>1011</v>
      </c>
      <c r="C88" s="33">
        <v>1</v>
      </c>
      <c r="D88" s="33">
        <v>0.31</v>
      </c>
      <c r="E88" s="82" t="s">
        <v>1012</v>
      </c>
      <c r="F88" s="82"/>
      <c r="G88" s="33" t="s">
        <v>916</v>
      </c>
      <c r="H88" s="50" t="s">
        <v>1004</v>
      </c>
      <c r="I88" s="50" t="s">
        <v>999</v>
      </c>
      <c r="J88" s="50" t="s">
        <v>999</v>
      </c>
      <c r="K88" s="50" t="s">
        <v>1014</v>
      </c>
      <c r="L88" s="50"/>
      <c r="M88" s="50"/>
      <c r="N88" s="50" t="s">
        <v>1046</v>
      </c>
      <c r="O88" s="50">
        <v>6197886053</v>
      </c>
    </row>
    <row r="89" spans="2:15" s="48" customFormat="1" ht="15" x14ac:dyDescent="0.25">
      <c r="B89" s="33" t="s">
        <v>1011</v>
      </c>
      <c r="C89" s="33">
        <v>1</v>
      </c>
      <c r="D89" s="33">
        <v>0.31</v>
      </c>
      <c r="E89" s="82" t="s">
        <v>1016</v>
      </c>
      <c r="F89" s="82"/>
      <c r="G89" s="33" t="s">
        <v>916</v>
      </c>
      <c r="H89" s="50" t="s">
        <v>1019</v>
      </c>
      <c r="I89" s="50" t="s">
        <v>999</v>
      </c>
      <c r="J89" s="50" t="s">
        <v>999</v>
      </c>
      <c r="K89" s="50" t="s">
        <v>1014</v>
      </c>
      <c r="L89" s="50"/>
      <c r="M89" s="50"/>
      <c r="N89" s="50" t="s">
        <v>1047</v>
      </c>
      <c r="O89" s="50">
        <v>6193906156</v>
      </c>
    </row>
    <row r="90" spans="2:15" s="48" customFormat="1" ht="15" x14ac:dyDescent="0.25">
      <c r="B90" s="33" t="s">
        <v>1011</v>
      </c>
      <c r="C90" s="33">
        <v>1</v>
      </c>
      <c r="D90" s="33">
        <v>0.33</v>
      </c>
      <c r="E90" s="82" t="s">
        <v>1012</v>
      </c>
      <c r="F90" s="82"/>
      <c r="G90" s="33" t="s">
        <v>916</v>
      </c>
      <c r="H90" s="50" t="s">
        <v>955</v>
      </c>
      <c r="I90" s="50" t="s">
        <v>999</v>
      </c>
      <c r="J90" s="50" t="s">
        <v>999</v>
      </c>
      <c r="K90" s="50" t="s">
        <v>1014</v>
      </c>
      <c r="L90" s="50"/>
      <c r="M90" s="50"/>
      <c r="N90" s="50" t="s">
        <v>1048</v>
      </c>
      <c r="O90" s="50">
        <v>2193886066</v>
      </c>
    </row>
    <row r="91" spans="2:15" s="48" customFormat="1" ht="15" x14ac:dyDescent="0.25">
      <c r="B91" s="33" t="s">
        <v>1011</v>
      </c>
      <c r="C91" s="33">
        <v>1</v>
      </c>
      <c r="D91" s="33">
        <v>0.33</v>
      </c>
      <c r="E91" s="82" t="s">
        <v>1012</v>
      </c>
      <c r="F91" s="82"/>
      <c r="G91" s="33" t="s">
        <v>916</v>
      </c>
      <c r="H91" s="50" t="s">
        <v>1004</v>
      </c>
      <c r="I91" s="50" t="s">
        <v>921</v>
      </c>
      <c r="J91" s="50" t="s">
        <v>999</v>
      </c>
      <c r="K91" s="50" t="s">
        <v>1014</v>
      </c>
      <c r="L91" s="50"/>
      <c r="M91" s="50"/>
      <c r="N91" s="50" t="s">
        <v>1049</v>
      </c>
      <c r="O91" s="50">
        <v>5192886037</v>
      </c>
    </row>
    <row r="92" spans="2:15" s="48" customFormat="1" ht="15" x14ac:dyDescent="0.25">
      <c r="B92" s="33" t="s">
        <v>1011</v>
      </c>
      <c r="C92" s="33">
        <v>1</v>
      </c>
      <c r="D92" s="33">
        <v>0.34</v>
      </c>
      <c r="E92" s="82" t="s">
        <v>1012</v>
      </c>
      <c r="F92" s="82"/>
      <c r="G92" s="33" t="s">
        <v>916</v>
      </c>
      <c r="H92" s="50" t="s">
        <v>997</v>
      </c>
      <c r="I92" s="50" t="s">
        <v>998</v>
      </c>
      <c r="J92" s="50" t="s">
        <v>998</v>
      </c>
      <c r="K92" s="50" t="s">
        <v>1014</v>
      </c>
      <c r="L92" s="50"/>
      <c r="M92" s="50"/>
      <c r="N92" s="50" t="s">
        <v>1050</v>
      </c>
      <c r="O92" s="50">
        <v>2191886059</v>
      </c>
    </row>
    <row r="93" spans="2:15" s="48" customFormat="1" ht="15" x14ac:dyDescent="0.25">
      <c r="B93" s="33" t="s">
        <v>1011</v>
      </c>
      <c r="C93" s="33">
        <v>1</v>
      </c>
      <c r="D93" s="33">
        <v>0.37</v>
      </c>
      <c r="E93" s="82" t="s">
        <v>1012</v>
      </c>
      <c r="F93" s="82"/>
      <c r="G93" s="33" t="s">
        <v>916</v>
      </c>
      <c r="H93" s="50" t="s">
        <v>997</v>
      </c>
      <c r="I93" s="50" t="s">
        <v>998</v>
      </c>
      <c r="J93" s="50" t="s">
        <v>998</v>
      </c>
      <c r="K93" s="50" t="s">
        <v>1014</v>
      </c>
      <c r="L93" s="50"/>
      <c r="M93" s="50"/>
      <c r="N93" s="50" t="s">
        <v>1051</v>
      </c>
      <c r="O93" s="50">
        <v>2195886054</v>
      </c>
    </row>
    <row r="94" spans="2:15" s="48" customFormat="1" ht="15" x14ac:dyDescent="0.25">
      <c r="B94" s="33" t="s">
        <v>1011</v>
      </c>
      <c r="C94" s="33">
        <v>1</v>
      </c>
      <c r="D94" s="33">
        <v>0.21</v>
      </c>
      <c r="E94" s="84" t="s">
        <v>1052</v>
      </c>
      <c r="F94" s="84"/>
      <c r="G94" s="33" t="s">
        <v>916</v>
      </c>
      <c r="H94" s="50" t="s">
        <v>955</v>
      </c>
      <c r="I94" s="50" t="s">
        <v>921</v>
      </c>
      <c r="J94" s="50" t="s">
        <v>1020</v>
      </c>
      <c r="K94" s="50" t="s">
        <v>1014</v>
      </c>
      <c r="L94" s="50"/>
      <c r="M94" s="50"/>
      <c r="N94" s="50" t="s">
        <v>1053</v>
      </c>
      <c r="O94" s="55">
        <v>5141663693</v>
      </c>
    </row>
    <row r="95" spans="2:15" s="48" customFormat="1" ht="15" x14ac:dyDescent="0.25">
      <c r="B95" s="56" t="s">
        <v>1011</v>
      </c>
      <c r="C95" s="56">
        <v>1</v>
      </c>
      <c r="D95" s="56">
        <v>0.81</v>
      </c>
      <c r="E95" s="84" t="s">
        <v>1054</v>
      </c>
      <c r="F95" s="84"/>
      <c r="G95" s="33" t="s">
        <v>916</v>
      </c>
      <c r="H95" s="50" t="s">
        <v>1019</v>
      </c>
      <c r="I95" s="50" t="s">
        <v>921</v>
      </c>
      <c r="J95" s="50" t="s">
        <v>1020</v>
      </c>
      <c r="K95" s="50" t="s">
        <v>1014</v>
      </c>
      <c r="L95" s="50"/>
      <c r="M95" s="50"/>
      <c r="N95" s="50" t="s">
        <v>1055</v>
      </c>
      <c r="O95" s="55">
        <v>2211228178</v>
      </c>
    </row>
    <row r="96" spans="2:15" s="48" customFormat="1" ht="15" x14ac:dyDescent="0.25">
      <c r="B96" s="56" t="s">
        <v>925</v>
      </c>
      <c r="C96" s="56">
        <v>17</v>
      </c>
      <c r="D96" s="56">
        <v>0.96</v>
      </c>
      <c r="E96" s="84"/>
      <c r="F96" s="84"/>
      <c r="G96" s="50"/>
      <c r="H96" s="50"/>
      <c r="I96" s="50"/>
      <c r="J96" s="50"/>
      <c r="K96" s="50"/>
      <c r="L96" s="50"/>
      <c r="M96" s="50"/>
      <c r="N96" s="50"/>
      <c r="O96" s="55"/>
    </row>
    <row r="97" spans="4:4" s="48" customFormat="1" ht="15.75" customHeight="1" x14ac:dyDescent="0.2">
      <c r="D97" s="57"/>
    </row>
  </sheetData>
  <mergeCells count="36">
    <mergeCell ref="E96:F96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84:F84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72:F72"/>
    <mergeCell ref="E60:F60"/>
    <mergeCell ref="E61:F61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Layout Details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2022-08-23T09:54:24Z</dcterms:created>
  <dcterms:modified xsi:type="dcterms:W3CDTF">2022-08-24T07:43:27Z</dcterms:modified>
</cp:coreProperties>
</file>